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980" windowHeight="8385" activeTab="0"/>
  </bookViews>
  <sheets>
    <sheet name="A" sheetId="1" r:id="rId1"/>
  </sheets>
  <definedNames>
    <definedName name="_xlnm.Print_Area" localSheetId="0">'A'!$A$17:$H$176</definedName>
    <definedName name="_xlnm.Print_Titles" localSheetId="0">'A'!$1:$15</definedName>
    <definedName name="Print_Titles_MI" localSheetId="0">'A'!$1:$15</definedName>
  </definedNames>
  <calcPr fullCalcOnLoad="1"/>
</workbook>
</file>

<file path=xl/sharedStrings.xml><?xml version="1.0" encoding="utf-8"?>
<sst xmlns="http://schemas.openxmlformats.org/spreadsheetml/2006/main" count="391" uniqueCount="276">
  <si>
    <t>VERMONT AGENCY OF TRANSPORTATION</t>
  </si>
  <si>
    <t xml:space="preserve">      REVISED:</t>
  </si>
  <si>
    <t>JUL.22, 1994</t>
  </si>
  <si>
    <t xml:space="preserve">                      NATIONAL HIGHWAY SYSTEM (NHS)</t>
  </si>
  <si>
    <t>JULY 9, 1998</t>
  </si>
  <si>
    <t xml:space="preserve">                                          VERMONT</t>
  </si>
  <si>
    <t>January 2, 2002</t>
  </si>
  <si>
    <t>VT-103: Chester</t>
  </si>
  <si>
    <t>VT-103/US-5:  Rockingham</t>
  </si>
  <si>
    <t>January 22, 2002</t>
  </si>
  <si>
    <t>NHS review for FHWA:</t>
  </si>
  <si>
    <t>Mileage and text descriptions</t>
  </si>
  <si>
    <t xml:space="preserve">     ROUTE NUMBER</t>
  </si>
  <si>
    <t xml:space="preserve">                                   MILEAGE</t>
  </si>
  <si>
    <t>ROUTE DESCRIPTION AND TERMINI</t>
  </si>
  <si>
    <t>COUNTY</t>
  </si>
  <si>
    <t>FED. AID</t>
  </si>
  <si>
    <t>STATE</t>
  </si>
  <si>
    <t>RURAL</t>
  </si>
  <si>
    <t>URBANIZED</t>
  </si>
  <si>
    <t>SMALL URBAN</t>
  </si>
  <si>
    <t>TOTAL</t>
  </si>
  <si>
    <t>89</t>
  </si>
  <si>
    <t>I-89</t>
  </si>
  <si>
    <t>From the New Hampshire-Vermont state</t>
  </si>
  <si>
    <t>Windsor....................</t>
  </si>
  <si>
    <t>............................................................</t>
  </si>
  <si>
    <t>line south of White River Junction via</t>
  </si>
  <si>
    <t>Orange................</t>
  </si>
  <si>
    <t>................................................................</t>
  </si>
  <si>
    <t>Barre, Montpelier, Burlington, and St.</t>
  </si>
  <si>
    <t>Washington.................</t>
  </si>
  <si>
    <t>................................</t>
  </si>
  <si>
    <t>Albans to the Vermont-Canada</t>
  </si>
  <si>
    <t>Chittenden...........</t>
  </si>
  <si>
    <t>International Boundary at Highgate,</t>
  </si>
  <si>
    <t>Franklin...............</t>
  </si>
  <si>
    <t>...................................................................</t>
  </si>
  <si>
    <t>Vermont.</t>
  </si>
  <si>
    <t>TOTAL........</t>
  </si>
  <si>
    <t>91</t>
  </si>
  <si>
    <t>I-91</t>
  </si>
  <si>
    <t>From the Massachusetts-Vermont state</t>
  </si>
  <si>
    <t>Windham....................</t>
  </si>
  <si>
    <t>..................................</t>
  </si>
  <si>
    <t>line in Vernon via Brattleboro, White River</t>
  </si>
  <si>
    <t>Windsor.................</t>
  </si>
  <si>
    <t>.............................................................</t>
  </si>
  <si>
    <t xml:space="preserve">Junction, St. Johnsbury, and Newport, to the </t>
  </si>
  <si>
    <t>Orange...................</t>
  </si>
  <si>
    <t>Vermont-Canada International Boundary</t>
  </si>
  <si>
    <t>Caledonia..................</t>
  </si>
  <si>
    <t>at Derby, Vermont.</t>
  </si>
  <si>
    <t>Orleans..................</t>
  </si>
  <si>
    <t>.........................</t>
  </si>
  <si>
    <t>93</t>
  </si>
  <si>
    <t>I-93</t>
  </si>
  <si>
    <t>Caledonia...............</t>
  </si>
  <si>
    <t>line in Waterford via St. Johnsbury to</t>
  </si>
  <si>
    <t>I-91 in Waterford, Vermont.</t>
  </si>
  <si>
    <t>.........................................................</t>
  </si>
  <si>
    <t>189</t>
  </si>
  <si>
    <t>I-189</t>
  </si>
  <si>
    <t>From a junction with US 7 in Burlington</t>
  </si>
  <si>
    <t>Chittenden.............................................</t>
  </si>
  <si>
    <t>..........................................</t>
  </si>
  <si>
    <t>to a junction with I-89 in South Burlington.</t>
  </si>
  <si>
    <t>.......................</t>
  </si>
  <si>
    <t>028</t>
  </si>
  <si>
    <t>US 2, SR 78,</t>
  </si>
  <si>
    <t>From the New York-Vermont state line in</t>
  </si>
  <si>
    <t>Grand Isle...................</t>
  </si>
  <si>
    <t>036</t>
  </si>
  <si>
    <t>and US 7</t>
  </si>
  <si>
    <t>Alburg to a junction with I-89 at Swanton,</t>
  </si>
  <si>
    <t>Franklin..............................</t>
  </si>
  <si>
    <t>..............................................................</t>
  </si>
  <si>
    <t>US-2 = 6.234</t>
  </si>
  <si>
    <t>VT-78 = 10.954</t>
  </si>
  <si>
    <t>US-7 =  0.091</t>
  </si>
  <si>
    <t>......................................................</t>
  </si>
  <si>
    <t>0284</t>
  </si>
  <si>
    <t>US 2 and SR 2A</t>
  </si>
  <si>
    <t>From a junction with I-89 in South Burlington</t>
  </si>
  <si>
    <t>Chittenden...............................................</t>
  </si>
  <si>
    <t>0207</t>
  </si>
  <si>
    <t>to a junction with I-89 in Williston.</t>
  </si>
  <si>
    <t>US-2, Exit 14 to Airport/Kennedy = 1.420</t>
  </si>
  <si>
    <t>UA-2, Airport/Kennedy to VT-2A = 2.434</t>
  </si>
  <si>
    <t>VT-2A = 0.792</t>
  </si>
  <si>
    <t>....................................</t>
  </si>
  <si>
    <t>033</t>
  </si>
  <si>
    <t>SR 289</t>
  </si>
  <si>
    <t>From a junction with VT 2A in Essex to a</t>
  </si>
  <si>
    <t>(Built)</t>
  </si>
  <si>
    <t>junction with VT 117 in Essex.</t>
  </si>
  <si>
    <t>From a junction with I-89 in Colchester to a</t>
  </si>
  <si>
    <t>(projected)</t>
  </si>
  <si>
    <t>junction with VT 2A in Essex (3.60 miles) and then from a</t>
  </si>
  <si>
    <t>junction with VT 117 in Essex to a junction with</t>
  </si>
  <si>
    <t>I-89 in Williston (3.22 miles).</t>
  </si>
  <si>
    <t>US 2, SR 18 and</t>
  </si>
  <si>
    <t>From a junction with I-89 in Montpelier via</t>
  </si>
  <si>
    <t>Washington............</t>
  </si>
  <si>
    <t>Montpelier State</t>
  </si>
  <si>
    <t>Marshfield and Danville to a junction with I-91</t>
  </si>
  <si>
    <t>Caledonia................</t>
  </si>
  <si>
    <t>Highway (9390)</t>
  </si>
  <si>
    <t xml:space="preserve">in St. Johnsbury and then from VT-18( access to/from I-93) in </t>
  </si>
  <si>
    <t>Essex</t>
  </si>
  <si>
    <t>...........................</t>
  </si>
  <si>
    <t>Waterford to the New Hampshire State Line</t>
  </si>
  <si>
    <t>at Guildhall, Vermont.</t>
  </si>
  <si>
    <t>020</t>
  </si>
  <si>
    <t>US 4 and</t>
  </si>
  <si>
    <t>Rutland ...............</t>
  </si>
  <si>
    <t>Quechee St Hwy</t>
  </si>
  <si>
    <t>Fair Haven via Rutland and Woodstock, to a</t>
  </si>
  <si>
    <t>Windsor................</t>
  </si>
  <si>
    <t>....................................................</t>
  </si>
  <si>
    <t>(9630)</t>
  </si>
  <si>
    <t>junction with I-89 at Hartford.</t>
  </si>
  <si>
    <t>US-4 = 60.361</t>
  </si>
  <si>
    <t>QSH = 0.123</t>
  </si>
  <si>
    <t>............................</t>
  </si>
  <si>
    <t>019</t>
  </si>
  <si>
    <t>US 7</t>
  </si>
  <si>
    <t>Bennington..............</t>
  </si>
  <si>
    <t>.............................</t>
  </si>
  <si>
    <t>line in Pownal via Bennington, Manchester,</t>
  </si>
  <si>
    <t>Rutland...............</t>
  </si>
  <si>
    <t>Rutland, Brandon, and Middlebury to a junction</t>
  </si>
  <si>
    <t>Addison................</t>
  </si>
  <si>
    <t>..............................</t>
  </si>
  <si>
    <t>with I-189 in Burlington.</t>
  </si>
  <si>
    <t>Chittenden................</t>
  </si>
  <si>
    <t>.................................</t>
  </si>
  <si>
    <t>010</t>
  </si>
  <si>
    <t>SR 9 and</t>
  </si>
  <si>
    <t>From the New York-Vermont state line</t>
  </si>
  <si>
    <t>Bennington...............</t>
  </si>
  <si>
    <t>...............................</t>
  </si>
  <si>
    <t>Brattleboro State</t>
  </si>
  <si>
    <t>via Bennington and Wilmington to a</t>
  </si>
  <si>
    <t>Windham..............</t>
  </si>
  <si>
    <t>Highway (9090)</t>
  </si>
  <si>
    <t>junction with I-91 in Brattleboro and</t>
  </si>
  <si>
    <t>then from I-91 in northern Brattleboro to the</t>
  </si>
  <si>
    <t>New Hampshire State Line.</t>
  </si>
  <si>
    <t>018</t>
  </si>
  <si>
    <t>SR 131 and</t>
  </si>
  <si>
    <t>From I-91 in Weathersfield to the</t>
  </si>
  <si>
    <t>........................................................</t>
  </si>
  <si>
    <t>SR 12</t>
  </si>
  <si>
    <t>Vermont-New Hampshire state line.</t>
  </si>
  <si>
    <t>* 025</t>
  </si>
  <si>
    <t>US-5</t>
  </si>
  <si>
    <t xml:space="preserve">In rockingham, from Ramp A/E (MM 3.34) to the </t>
  </si>
  <si>
    <t>Windham...........</t>
  </si>
  <si>
    <t>...........................................................</t>
  </si>
  <si>
    <t>intersection with VT-103 (MM 3.91).</t>
  </si>
  <si>
    <t>SR 103</t>
  </si>
  <si>
    <t>From a junction with US-5 in Rockingham via</t>
  </si>
  <si>
    <t>Windham...............</t>
  </si>
  <si>
    <t>Chester and Ludlow to a junction with US 7 in</t>
  </si>
  <si>
    <t>Windsor...............</t>
  </si>
  <si>
    <t>Clarendon.</t>
  </si>
  <si>
    <t>Rutland......................</t>
  </si>
  <si>
    <t>Airport Drive</t>
  </si>
  <si>
    <t>From a junction with US 2 (Williston Road) and</t>
  </si>
  <si>
    <t>(Major Airport</t>
  </si>
  <si>
    <t>Kennedy Drive in South Burlington to a junction</t>
  </si>
  <si>
    <t>Intermodal</t>
  </si>
  <si>
    <t>with White St. and Airport Dr Ext. in S. Burlington.</t>
  </si>
  <si>
    <t>Connector)</t>
  </si>
  <si>
    <t>121-1</t>
  </si>
  <si>
    <t>Kennedy Drive</t>
  </si>
  <si>
    <t>From a junction with I-189 ramps and Dorset</t>
  </si>
  <si>
    <t>Street in South Burlington to a junction with US 2</t>
  </si>
  <si>
    <t>(Williston Rd.) and Airport Dr. in S. Burlington.</t>
  </si>
  <si>
    <t>0113</t>
  </si>
  <si>
    <t>US 5, North Main</t>
  </si>
  <si>
    <t>From the White River Junction urban compact</t>
  </si>
  <si>
    <t>Windsor..................</t>
  </si>
  <si>
    <t>0230</t>
  </si>
  <si>
    <t>St., Bridge St., and</t>
  </si>
  <si>
    <t>line to a junction with North Main Street, to a</t>
  </si>
  <si>
    <t>Railroad Row</t>
  </si>
  <si>
    <t>junction with Bridge Street, to a junction with</t>
  </si>
  <si>
    <t>(Major Amtrak</t>
  </si>
  <si>
    <t>Railroad Row, to the Amtrak station.</t>
  </si>
  <si>
    <t>US-5 = 0.99</t>
  </si>
  <si>
    <t>MC 0230 = 0.411</t>
  </si>
  <si>
    <t>030</t>
  </si>
  <si>
    <t>SR 15</t>
  </si>
  <si>
    <t>From a junction with VT 289 in Essex to a</t>
  </si>
  <si>
    <t>junction with VT 2A, VT 117 and the Amtrak</t>
  </si>
  <si>
    <t>station.</t>
  </si>
  <si>
    <t>US 2, Main St.,</t>
  </si>
  <si>
    <t>From a junction with I-89 in South Burlington to</t>
  </si>
  <si>
    <t>5022</t>
  </si>
  <si>
    <t>and Battery St.</t>
  </si>
  <si>
    <t>a junction with US 7 and Main Street in Burlington,</t>
  </si>
  <si>
    <t>5008</t>
  </si>
  <si>
    <t>(Major Rail/</t>
  </si>
  <si>
    <t>to a junction with Battery Street, to the Vermont</t>
  </si>
  <si>
    <t>Truck Terminal</t>
  </si>
  <si>
    <t>Railway railyard.</t>
  </si>
  <si>
    <t>Southern</t>
  </si>
  <si>
    <t>From a junction with I-189 in Burlington to a</t>
  </si>
  <si>
    <t>Connector</t>
  </si>
  <si>
    <t>junction with Battery Street and the Vermont</t>
  </si>
  <si>
    <t>Railway railyard in Burlington.</t>
  </si>
  <si>
    <t>US 5</t>
  </si>
  <si>
    <t>From a junction with I-91 in Hartford to the White</t>
  </si>
  <si>
    <t>(Major Intercity</t>
  </si>
  <si>
    <t>River Junction urban compact line and the</t>
  </si>
  <si>
    <t>Bus Terminal</t>
  </si>
  <si>
    <t>Greyhound Bus Terminal.</t>
  </si>
  <si>
    <t>GRAND TOTAL</t>
  </si>
  <si>
    <t xml:space="preserve">Date of </t>
  </si>
  <si>
    <t>Edits</t>
  </si>
  <si>
    <t>VT-103</t>
  </si>
  <si>
    <t>Maple St. added = +0.130</t>
  </si>
  <si>
    <t>Chester</t>
  </si>
  <si>
    <t>Depot St. deleted = -0.189</t>
  </si>
  <si>
    <t>Old Cl 1 VT103 deleted = -0.092</t>
  </si>
  <si>
    <t>For a Total of :  -0.151</t>
  </si>
  <si>
    <t>add 0.570</t>
  </si>
  <si>
    <t>add 0.198</t>
  </si>
  <si>
    <t>both in Rockingham</t>
  </si>
  <si>
    <t>Add in from ramps A/E to interchange.</t>
  </si>
  <si>
    <t>For a Total of : +0.768</t>
  </si>
  <si>
    <t>October 12, 2004:  Benn Byp NW leg open</t>
  </si>
  <si>
    <t>added to NHS</t>
  </si>
  <si>
    <t>VT-279</t>
  </si>
  <si>
    <t>Bennington Bypass NW leg open to traffic.</t>
  </si>
  <si>
    <t>Mainline =</t>
  </si>
  <si>
    <t>3.741 miles</t>
  </si>
  <si>
    <t xml:space="preserve">Ramps = </t>
  </si>
  <si>
    <t>1.158 miles</t>
  </si>
  <si>
    <t>FC12-mainline =</t>
  </si>
  <si>
    <t>FC12 ramps =</t>
  </si>
  <si>
    <t>FC02 mainline =</t>
  </si>
  <si>
    <t>NOTES:</t>
  </si>
  <si>
    <t>TOTALS:</t>
  </si>
  <si>
    <t>Breakdown:</t>
  </si>
  <si>
    <t>VT-279 absorbed VT67A connector.</t>
  </si>
  <si>
    <t>Keep VT9 and US7 on NHS until Benn Byp is completed.</t>
  </si>
  <si>
    <t>POLICY and PLANNING DIVISION</t>
  </si>
  <si>
    <t>Highway Research</t>
  </si>
  <si>
    <t>0110</t>
  </si>
  <si>
    <t>Bennington Bypass</t>
  </si>
  <si>
    <t>NW leg</t>
  </si>
  <si>
    <t>5202</t>
  </si>
  <si>
    <t>From NY state line, MM 0.00 (NY route 915G) to</t>
  </si>
  <si>
    <t>US-7, MM 3.741.</t>
  </si>
  <si>
    <t>(This segment absorbed VT-67A connector.)</t>
  </si>
  <si>
    <t>Bennington……..</t>
  </si>
  <si>
    <t>……………</t>
  </si>
  <si>
    <t>February 15, 2006:  Searsb-Wilm. Project</t>
  </si>
  <si>
    <t>NHF 010-1(18)</t>
  </si>
  <si>
    <t>Searsburg-Wilmington</t>
  </si>
  <si>
    <t>Searsburg (Bennington County, Rural):</t>
  </si>
  <si>
    <t>Old Begin MM</t>
  </si>
  <si>
    <t>Old End MM</t>
  </si>
  <si>
    <t>New Begin MM</t>
  </si>
  <si>
    <t>New End MM</t>
  </si>
  <si>
    <t>Wilmington (Windham County, Rural):</t>
  </si>
  <si>
    <t>Overall change in Searsburg:  -0.145</t>
  </si>
  <si>
    <t>Overall change in Wilmington:  -0.072</t>
  </si>
  <si>
    <t>Opening:  July 2004</t>
  </si>
  <si>
    <t>Paperwork:  Jan 2005</t>
  </si>
  <si>
    <t>(Proposed)</t>
  </si>
  <si>
    <t>SE leg</t>
  </si>
  <si>
    <t>NE leg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</si>
</sst>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[$-409]dddd\,\ mmmm\ dd\,\ yyyy"/>
    <numFmt numFmtId="167" formatCode="0.000"/>
  </numFmts>
  <fonts count="6">
    <font>
      <sz val="12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165" fontId="0" fillId="0" borderId="0" xfId="0" applyAlignment="1">
      <alignment/>
    </xf>
    <xf numFmtId="165" fontId="0" fillId="0" borderId="0" xfId="0" applyAlignment="1" applyProtection="1">
      <alignment/>
      <protection/>
    </xf>
    <xf numFmtId="165" fontId="0" fillId="0" borderId="0" xfId="0" applyAlignment="1" applyProtection="1">
      <alignment horizontal="center"/>
      <protection/>
    </xf>
    <xf numFmtId="165" fontId="2" fillId="0" borderId="0" xfId="0" applyFont="1" applyAlignment="1" applyProtection="1">
      <alignment/>
      <protection/>
    </xf>
    <xf numFmtId="165" fontId="0" fillId="0" borderId="0" xfId="0" applyAlignment="1" applyProtection="1">
      <alignment horizontal="right"/>
      <protection/>
    </xf>
    <xf numFmtId="165" fontId="0" fillId="0" borderId="0" xfId="0" applyAlignment="1" applyProtection="1">
      <alignment horizontal="centerContinuous"/>
      <protection/>
    </xf>
    <xf numFmtId="165" fontId="0" fillId="0" borderId="0" xfId="0" applyAlignment="1" applyProtection="1">
      <alignment horizontal="left"/>
      <protection/>
    </xf>
    <xf numFmtId="165" fontId="0" fillId="0" borderId="1" xfId="0" applyBorder="1" applyAlignment="1">
      <alignment horizontal="centerContinuous"/>
    </xf>
    <xf numFmtId="165" fontId="0" fillId="0" borderId="2" xfId="0" applyBorder="1" applyAlignment="1" applyProtection="1">
      <alignment horizontal="center"/>
      <protection/>
    </xf>
    <xf numFmtId="165" fontId="0" fillId="0" borderId="3" xfId="0" applyBorder="1" applyAlignment="1" applyProtection="1">
      <alignment/>
      <protection/>
    </xf>
    <xf numFmtId="165" fontId="0" fillId="0" borderId="4" xfId="0" applyBorder="1" applyAlignment="1" applyProtection="1">
      <alignment horizontal="centerContinuous"/>
      <protection/>
    </xf>
    <xf numFmtId="165" fontId="0" fillId="0" borderId="4" xfId="0" applyBorder="1" applyAlignment="1" applyProtection="1">
      <alignment/>
      <protection/>
    </xf>
    <xf numFmtId="165" fontId="0" fillId="0" borderId="2" xfId="0" applyBorder="1" applyAlignment="1" applyProtection="1">
      <alignment horizontal="centerContinuous"/>
      <protection/>
    </xf>
    <xf numFmtId="165" fontId="0" fillId="0" borderId="5" xfId="0" applyBorder="1" applyAlignment="1">
      <alignment/>
    </xf>
    <xf numFmtId="165" fontId="0" fillId="0" borderId="6" xfId="0" applyBorder="1" applyAlignment="1" applyProtection="1">
      <alignment horizontal="center"/>
      <protection/>
    </xf>
    <xf numFmtId="165" fontId="0" fillId="0" borderId="6" xfId="0" applyBorder="1" applyAlignment="1" applyProtection="1">
      <alignment horizontal="centerContinuous"/>
      <protection/>
    </xf>
    <xf numFmtId="165" fontId="0" fillId="0" borderId="5" xfId="0" applyBorder="1" applyAlignment="1" applyProtection="1">
      <alignment/>
      <protection/>
    </xf>
    <xf numFmtId="165" fontId="0" fillId="0" borderId="6" xfId="0" applyBorder="1" applyAlignment="1" applyProtection="1">
      <alignment/>
      <protection/>
    </xf>
    <xf numFmtId="165" fontId="0" fillId="0" borderId="7" xfId="0" applyBorder="1" applyAlignment="1">
      <alignment horizontal="centerContinuous"/>
    </xf>
    <xf numFmtId="165" fontId="0" fillId="0" borderId="8" xfId="0" applyBorder="1" applyAlignment="1" applyProtection="1">
      <alignment horizontal="center"/>
      <protection/>
    </xf>
    <xf numFmtId="165" fontId="0" fillId="0" borderId="8" xfId="0" applyBorder="1" applyAlignment="1" applyProtection="1">
      <alignment/>
      <protection/>
    </xf>
    <xf numFmtId="165" fontId="0" fillId="0" borderId="9" xfId="0" applyBorder="1" applyAlignment="1" applyProtection="1">
      <alignment/>
      <protection/>
    </xf>
    <xf numFmtId="165" fontId="0" fillId="0" borderId="7" xfId="0" applyBorder="1" applyAlignment="1" applyProtection="1">
      <alignment horizontal="centerContinuous"/>
      <protection/>
    </xf>
    <xf numFmtId="165" fontId="0" fillId="0" borderId="8" xfId="0" applyBorder="1" applyAlignment="1" applyProtection="1">
      <alignment horizontal="centerContinuous"/>
      <protection/>
    </xf>
    <xf numFmtId="165" fontId="0" fillId="0" borderId="5" xfId="0" applyBorder="1" applyAlignment="1">
      <alignment horizontal="centerContinuous"/>
    </xf>
    <xf numFmtId="165" fontId="0" fillId="0" borderId="10" xfId="0" applyBorder="1" applyAlignment="1" applyProtection="1">
      <alignment/>
      <protection/>
    </xf>
    <xf numFmtId="165" fontId="0" fillId="0" borderId="5" xfId="0" applyBorder="1" applyAlignment="1" applyProtection="1">
      <alignment horizontal="centerContinuous"/>
      <protection/>
    </xf>
    <xf numFmtId="165" fontId="0" fillId="0" borderId="10" xfId="0" applyBorder="1" applyAlignment="1">
      <alignment horizontal="centerContinuous"/>
    </xf>
    <xf numFmtId="165" fontId="0" fillId="0" borderId="3" xfId="0" applyBorder="1" applyAlignment="1" applyProtection="1">
      <alignment horizontal="center"/>
      <protection/>
    </xf>
    <xf numFmtId="165" fontId="0" fillId="0" borderId="7" xfId="0" applyBorder="1" applyAlignment="1" applyProtection="1">
      <alignment/>
      <protection/>
    </xf>
    <xf numFmtId="165" fontId="3" fillId="0" borderId="11" xfId="0" applyFont="1" applyBorder="1" applyAlignment="1" applyProtection="1">
      <alignment/>
      <protection/>
    </xf>
    <xf numFmtId="165" fontId="4" fillId="0" borderId="11" xfId="0" applyFont="1" applyBorder="1" applyAlignment="1" applyProtection="1">
      <alignment/>
      <protection/>
    </xf>
    <xf numFmtId="165" fontId="4" fillId="0" borderId="7" xfId="0" applyFont="1" applyBorder="1" applyAlignment="1" applyProtection="1">
      <alignment/>
      <protection/>
    </xf>
    <xf numFmtId="165" fontId="0" fillId="0" borderId="0" xfId="0" applyAlignment="1">
      <alignment horizontal="center"/>
    </xf>
    <xf numFmtId="165" fontId="0" fillId="0" borderId="12" xfId="0" applyBorder="1" applyAlignment="1" applyProtection="1">
      <alignment horizontal="center"/>
      <protection/>
    </xf>
    <xf numFmtId="165" fontId="0" fillId="0" borderId="13" xfId="0" applyBorder="1" applyAlignment="1" applyProtection="1">
      <alignment horizontal="center"/>
      <protection/>
    </xf>
    <xf numFmtId="165" fontId="0" fillId="0" borderId="14" xfId="0" applyBorder="1" applyAlignment="1" applyProtection="1">
      <alignment horizontal="center"/>
      <protection/>
    </xf>
    <xf numFmtId="165" fontId="0" fillId="0" borderId="9" xfId="0" applyBorder="1" applyAlignment="1" applyProtection="1">
      <alignment horizontal="center"/>
      <protection/>
    </xf>
    <xf numFmtId="164" fontId="0" fillId="0" borderId="15" xfId="0" applyNumberFormat="1" applyBorder="1" applyAlignment="1" applyProtection="1">
      <alignment horizontal="center"/>
      <protection/>
    </xf>
    <xf numFmtId="165" fontId="0" fillId="0" borderId="15" xfId="0" applyBorder="1" applyAlignment="1">
      <alignment horizontal="center"/>
    </xf>
    <xf numFmtId="165" fontId="0" fillId="0" borderId="6" xfId="0" applyBorder="1" applyAlignment="1" applyProtection="1">
      <alignment horizontal="right"/>
      <protection/>
    </xf>
    <xf numFmtId="165" fontId="0" fillId="0" borderId="8" xfId="0" applyBorder="1" applyAlignment="1" applyProtection="1">
      <alignment horizontal="right"/>
      <protection/>
    </xf>
    <xf numFmtId="165" fontId="0" fillId="0" borderId="0" xfId="0" applyAlignment="1" applyProtection="1" quotePrefix="1">
      <alignment/>
      <protection/>
    </xf>
    <xf numFmtId="165" fontId="0" fillId="0" borderId="16" xfId="0" applyBorder="1" applyAlignment="1">
      <alignment/>
    </xf>
    <xf numFmtId="165" fontId="0" fillId="0" borderId="13" xfId="0" applyBorder="1" applyAlignment="1" applyProtection="1">
      <alignment/>
      <protection/>
    </xf>
    <xf numFmtId="165" fontId="0" fillId="0" borderId="0" xfId="0" applyBorder="1" applyAlignment="1" applyProtection="1">
      <alignment/>
      <protection/>
    </xf>
    <xf numFmtId="165" fontId="0" fillId="0" borderId="17" xfId="0" applyBorder="1" applyAlignment="1">
      <alignment/>
    </xf>
    <xf numFmtId="165" fontId="0" fillId="0" borderId="18" xfId="0" applyBorder="1" applyAlignment="1">
      <alignment/>
    </xf>
    <xf numFmtId="165" fontId="0" fillId="0" borderId="19" xfId="0" applyBorder="1" applyAlignment="1">
      <alignment/>
    </xf>
    <xf numFmtId="165" fontId="0" fillId="0" borderId="20" xfId="0" applyBorder="1" applyAlignment="1">
      <alignment/>
    </xf>
    <xf numFmtId="165" fontId="0" fillId="0" borderId="0" xfId="0" applyBorder="1" applyAlignment="1">
      <alignment/>
    </xf>
    <xf numFmtId="165" fontId="0" fillId="0" borderId="21" xfId="0" applyBorder="1" applyAlignment="1">
      <alignment/>
    </xf>
    <xf numFmtId="14" fontId="0" fillId="0" borderId="20" xfId="0" applyNumberFormat="1" applyBorder="1" applyAlignment="1">
      <alignment/>
    </xf>
    <xf numFmtId="165" fontId="5" fillId="0" borderId="20" xfId="0" applyFont="1" applyBorder="1" applyAlignment="1">
      <alignment/>
    </xf>
    <xf numFmtId="165" fontId="0" fillId="0" borderId="22" xfId="0" applyBorder="1" applyAlignment="1">
      <alignment/>
    </xf>
    <xf numFmtId="165" fontId="0" fillId="0" borderId="23" xfId="0" applyBorder="1" applyAlignment="1">
      <alignment/>
    </xf>
    <xf numFmtId="165" fontId="0" fillId="0" borderId="24" xfId="0" applyBorder="1" applyAlignment="1">
      <alignment/>
    </xf>
    <xf numFmtId="165" fontId="0" fillId="0" borderId="5" xfId="0" applyBorder="1" applyAlignment="1" quotePrefix="1">
      <alignment horizontal="centerContinuous"/>
    </xf>
    <xf numFmtId="165" fontId="0" fillId="0" borderId="25" xfId="0" applyBorder="1" applyAlignment="1" applyProtection="1">
      <alignment horizontal="centerContinuous"/>
      <protection/>
    </xf>
    <xf numFmtId="165" fontId="0" fillId="0" borderId="26" xfId="0" applyBorder="1" applyAlignment="1" applyProtection="1">
      <alignment/>
      <protection/>
    </xf>
    <xf numFmtId="165" fontId="0" fillId="0" borderId="26" xfId="0" applyBorder="1" applyAlignment="1" applyProtection="1">
      <alignment horizontal="right"/>
      <protection/>
    </xf>
    <xf numFmtId="165" fontId="0" fillId="0" borderId="0" xfId="0" applyFill="1" applyBorder="1" applyAlignment="1">
      <alignment horizontal="center"/>
    </xf>
    <xf numFmtId="165" fontId="0" fillId="0" borderId="0" xfId="0" applyBorder="1" applyAlignment="1" applyProtection="1">
      <alignment horizontal="center"/>
      <protection/>
    </xf>
    <xf numFmtId="165" fontId="3" fillId="0" borderId="17" xfId="0" applyFont="1" applyBorder="1" applyAlignment="1">
      <alignment/>
    </xf>
    <xf numFmtId="165" fontId="0" fillId="0" borderId="18" xfId="0" applyBorder="1" applyAlignment="1" applyProtection="1">
      <alignment horizontal="center"/>
      <protection/>
    </xf>
    <xf numFmtId="165" fontId="3" fillId="0" borderId="20" xfId="0" applyFont="1" applyBorder="1" applyAlignment="1">
      <alignment/>
    </xf>
    <xf numFmtId="165" fontId="0" fillId="0" borderId="20" xfId="0" applyBorder="1" applyAlignment="1">
      <alignment/>
    </xf>
    <xf numFmtId="165" fontId="0" fillId="0" borderId="20" xfId="0" applyBorder="1" applyAlignment="1">
      <alignment horizontal="left"/>
    </xf>
    <xf numFmtId="165" fontId="0" fillId="0" borderId="21" xfId="0" applyBorder="1" applyAlignment="1" applyProtection="1">
      <alignment horizontal="center"/>
      <protection/>
    </xf>
    <xf numFmtId="165" fontId="0" fillId="0" borderId="20" xfId="0" applyBorder="1" applyAlignment="1">
      <alignment horizontal="center"/>
    </xf>
    <xf numFmtId="165" fontId="0" fillId="0" borderId="22" xfId="0" applyBorder="1" applyAlignment="1">
      <alignment horizontal="center"/>
    </xf>
    <xf numFmtId="165" fontId="0" fillId="0" borderId="23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193"/>
  <sheetViews>
    <sheetView tabSelected="1" defaultGridColor="0" zoomScale="87" zoomScaleNormal="87" colorId="22" workbookViewId="0" topLeftCell="A147">
      <selection activeCell="C159" sqref="C159"/>
    </sheetView>
  </sheetViews>
  <sheetFormatPr defaultColWidth="9.77734375" defaultRowHeight="15"/>
  <cols>
    <col min="1" max="1" width="12.99609375" style="33" customWidth="1"/>
    <col min="2" max="2" width="15.77734375" style="2" customWidth="1"/>
    <col min="3" max="3" width="45.77734375" style="0" customWidth="1"/>
    <col min="4" max="4" width="14.77734375" style="0" customWidth="1"/>
    <col min="5" max="5" width="10.10546875" style="0" customWidth="1"/>
    <col min="6" max="6" width="12.99609375" style="0" customWidth="1"/>
    <col min="7" max="7" width="13.77734375" style="0" customWidth="1"/>
  </cols>
  <sheetData>
    <row r="1" spans="1:6" ht="15">
      <c r="A1" t="s">
        <v>0</v>
      </c>
      <c r="F1" t="s">
        <v>1</v>
      </c>
    </row>
    <row r="2" spans="1:6" ht="15">
      <c r="A2" t="s">
        <v>249</v>
      </c>
      <c r="F2" s="4" t="s">
        <v>2</v>
      </c>
    </row>
    <row r="3" spans="1:6" ht="15">
      <c r="A3" s="1" t="s">
        <v>250</v>
      </c>
      <c r="F3" s="4" t="s">
        <v>4</v>
      </c>
    </row>
    <row r="4" spans="1:7" ht="23.25">
      <c r="A4"/>
      <c r="C4" s="3"/>
      <c r="D4" s="1"/>
      <c r="E4" s="1"/>
      <c r="F4" s="4" t="s">
        <v>6</v>
      </c>
      <c r="G4" t="s">
        <v>7</v>
      </c>
    </row>
    <row r="5" spans="1:7" ht="23.25">
      <c r="A5"/>
      <c r="C5" s="3" t="s">
        <v>3</v>
      </c>
      <c r="D5" s="1"/>
      <c r="E5" s="1"/>
      <c r="F5" s="4"/>
      <c r="G5" s="5" t="s">
        <v>8</v>
      </c>
    </row>
    <row r="6" spans="1:7" ht="23.25">
      <c r="A6"/>
      <c r="C6" s="3" t="s">
        <v>5</v>
      </c>
      <c r="D6" s="1"/>
      <c r="E6" s="1"/>
      <c r="F6" s="4"/>
      <c r="G6" s="5"/>
    </row>
    <row r="7" spans="1:7" ht="15">
      <c r="A7"/>
      <c r="C7" s="1"/>
      <c r="D7" s="1"/>
      <c r="E7" s="1"/>
      <c r="F7" s="4" t="s">
        <v>9</v>
      </c>
      <c r="G7" s="6" t="s">
        <v>10</v>
      </c>
    </row>
    <row r="8" spans="1:7" ht="15">
      <c r="A8"/>
      <c r="C8" s="1"/>
      <c r="D8" s="1"/>
      <c r="E8" s="1"/>
      <c r="F8" s="4"/>
      <c r="G8" s="5" t="s">
        <v>11</v>
      </c>
    </row>
    <row r="9" spans="1:7" ht="15">
      <c r="A9"/>
      <c r="C9" s="1"/>
      <c r="D9" s="1"/>
      <c r="E9" s="1"/>
      <c r="F9" s="42" t="s">
        <v>233</v>
      </c>
      <c r="G9" s="5"/>
    </row>
    <row r="10" spans="1:7" ht="15">
      <c r="A10"/>
      <c r="C10" s="1"/>
      <c r="D10" s="1"/>
      <c r="E10" s="1"/>
      <c r="F10" s="1"/>
      <c r="G10" s="5" t="s">
        <v>234</v>
      </c>
    </row>
    <row r="11" spans="1:7" ht="15">
      <c r="A11"/>
      <c r="C11" s="1"/>
      <c r="D11" s="1"/>
      <c r="E11" s="1"/>
      <c r="F11" s="1" t="s">
        <v>260</v>
      </c>
      <c r="G11" s="5"/>
    </row>
    <row r="12" spans="1:7" ht="15">
      <c r="A12"/>
      <c r="G12" s="5" t="s">
        <v>261</v>
      </c>
    </row>
    <row r="13" spans="1:8" ht="15">
      <c r="A13" s="7" t="s">
        <v>12</v>
      </c>
      <c r="B13" s="8"/>
      <c r="C13" s="9"/>
      <c r="D13" s="9"/>
      <c r="E13" s="10" t="s">
        <v>13</v>
      </c>
      <c r="F13" s="11"/>
      <c r="G13" s="10"/>
      <c r="H13" s="12"/>
    </row>
    <row r="14" spans="1:8" ht="15">
      <c r="A14" s="13"/>
      <c r="B14" s="14"/>
      <c r="C14" s="15" t="s">
        <v>14</v>
      </c>
      <c r="D14" s="15" t="s">
        <v>15</v>
      </c>
      <c r="E14" s="16"/>
      <c r="F14" s="16"/>
      <c r="G14" s="17"/>
      <c r="H14" s="17"/>
    </row>
    <row r="15" spans="1:8" ht="15" customHeight="1">
      <c r="A15" s="18" t="s">
        <v>16</v>
      </c>
      <c r="B15" s="19" t="s">
        <v>17</v>
      </c>
      <c r="C15" s="20"/>
      <c r="D15" s="21"/>
      <c r="E15" s="22" t="s">
        <v>18</v>
      </c>
      <c r="F15" s="22" t="s">
        <v>19</v>
      </c>
      <c r="G15" s="23" t="s">
        <v>20</v>
      </c>
      <c r="H15" s="23" t="s">
        <v>21</v>
      </c>
    </row>
    <row r="16" spans="1:8" ht="15">
      <c r="A16" s="24"/>
      <c r="B16" s="14"/>
      <c r="C16" s="17"/>
      <c r="D16" s="17"/>
      <c r="E16" s="17"/>
      <c r="F16" s="17"/>
      <c r="G16" s="17"/>
      <c r="H16" s="17"/>
    </row>
    <row r="17" spans="1:8" ht="15">
      <c r="A17" s="24" t="s">
        <v>22</v>
      </c>
      <c r="B17" s="14" t="s">
        <v>23</v>
      </c>
      <c r="C17" s="17" t="s">
        <v>24</v>
      </c>
      <c r="D17" s="17" t="s">
        <v>25</v>
      </c>
      <c r="E17" s="17">
        <v>26.677</v>
      </c>
      <c r="F17" s="40" t="s">
        <v>26</v>
      </c>
      <c r="G17" s="17"/>
      <c r="H17" s="17">
        <f>E17+F17+G17</f>
        <v>26.677</v>
      </c>
    </row>
    <row r="18" spans="1:8" ht="15">
      <c r="A18" s="24"/>
      <c r="B18" s="14"/>
      <c r="C18" s="17" t="s">
        <v>27</v>
      </c>
      <c r="D18" s="17" t="s">
        <v>28</v>
      </c>
      <c r="E18" s="17">
        <v>19.58</v>
      </c>
      <c r="F18" s="40" t="s">
        <v>29</v>
      </c>
      <c r="G18" s="17"/>
      <c r="H18" s="17">
        <f>E18+F18+G18</f>
        <v>19.58</v>
      </c>
    </row>
    <row r="19" spans="1:8" ht="15">
      <c r="A19" s="24"/>
      <c r="B19" s="14"/>
      <c r="C19" s="17" t="s">
        <v>30</v>
      </c>
      <c r="D19" s="17" t="s">
        <v>31</v>
      </c>
      <c r="E19" s="17">
        <v>20.304</v>
      </c>
      <c r="F19" s="40" t="s">
        <v>32</v>
      </c>
      <c r="G19" s="17">
        <v>1.203</v>
      </c>
      <c r="H19" s="17">
        <f>E19+F19+G19</f>
        <v>21.506999999999998</v>
      </c>
    </row>
    <row r="20" spans="1:8" ht="15">
      <c r="A20" s="24"/>
      <c r="B20" s="14"/>
      <c r="C20" s="17" t="s">
        <v>33</v>
      </c>
      <c r="D20" s="17" t="s">
        <v>34</v>
      </c>
      <c r="E20" s="17">
        <v>11.779</v>
      </c>
      <c r="F20" s="17">
        <v>25.531</v>
      </c>
      <c r="G20" s="40" t="s">
        <v>32</v>
      </c>
      <c r="H20" s="17">
        <f>E20+F20+G20</f>
        <v>37.31</v>
      </c>
    </row>
    <row r="21" spans="1:8" ht="15">
      <c r="A21" s="24"/>
      <c r="B21" s="14"/>
      <c r="C21" s="17" t="s">
        <v>35</v>
      </c>
      <c r="D21" s="17" t="s">
        <v>36</v>
      </c>
      <c r="E21" s="17">
        <v>25.18</v>
      </c>
      <c r="F21" s="40" t="s">
        <v>37</v>
      </c>
      <c r="G21" s="17"/>
      <c r="H21" s="17">
        <f>E21+F21+G21</f>
        <v>25.18</v>
      </c>
    </row>
    <row r="22" spans="1:8" ht="15">
      <c r="A22" s="24"/>
      <c r="B22" s="14"/>
      <c r="C22" s="17" t="s">
        <v>38</v>
      </c>
      <c r="D22" s="17"/>
      <c r="E22" s="9"/>
      <c r="F22" s="9"/>
      <c r="G22" s="9"/>
      <c r="H22" s="9"/>
    </row>
    <row r="23" spans="1:8" ht="15">
      <c r="A23" s="24"/>
      <c r="B23" s="14"/>
      <c r="C23" s="17"/>
      <c r="D23" s="23" t="s">
        <v>39</v>
      </c>
      <c r="E23" s="20">
        <f>SUM(E17:E21)</f>
        <v>103.51999999999998</v>
      </c>
      <c r="F23" s="20">
        <f>SUM(F17:F21)</f>
        <v>25.531</v>
      </c>
      <c r="G23" s="20">
        <f>SUM(G17:G21)</f>
        <v>1.203</v>
      </c>
      <c r="H23" s="20">
        <f>SUM(H17:H21)</f>
        <v>130.254</v>
      </c>
    </row>
    <row r="24" spans="1:8" ht="15">
      <c r="A24" s="24"/>
      <c r="B24" s="14"/>
      <c r="C24" s="17"/>
      <c r="D24" s="17"/>
      <c r="E24" s="17"/>
      <c r="F24" s="17"/>
      <c r="G24" s="17"/>
      <c r="H24" s="17"/>
    </row>
    <row r="25" spans="1:8" ht="15">
      <c r="A25" s="24" t="s">
        <v>40</v>
      </c>
      <c r="B25" s="14" t="s">
        <v>41</v>
      </c>
      <c r="C25" s="17" t="s">
        <v>42</v>
      </c>
      <c r="D25" s="17" t="s">
        <v>43</v>
      </c>
      <c r="E25" s="17">
        <v>33.102</v>
      </c>
      <c r="F25" s="40" t="s">
        <v>44</v>
      </c>
      <c r="G25" s="17">
        <v>6.085</v>
      </c>
      <c r="H25" s="17">
        <f>E25+F25+G25</f>
        <v>39.187</v>
      </c>
    </row>
    <row r="26" spans="1:8" ht="15">
      <c r="A26" s="24"/>
      <c r="B26" s="14"/>
      <c r="C26" s="17" t="s">
        <v>45</v>
      </c>
      <c r="D26" s="17" t="s">
        <v>46</v>
      </c>
      <c r="E26" s="17">
        <v>42.338</v>
      </c>
      <c r="F26" s="40" t="s">
        <v>47</v>
      </c>
      <c r="G26" s="17"/>
      <c r="H26" s="17">
        <f>E26+F26+G26</f>
        <v>42.338</v>
      </c>
    </row>
    <row r="27" spans="1:8" ht="15">
      <c r="A27" s="24"/>
      <c r="B27" s="14"/>
      <c r="C27" s="17" t="s">
        <v>48</v>
      </c>
      <c r="D27" s="17" t="s">
        <v>49</v>
      </c>
      <c r="E27" s="17">
        <v>29.438</v>
      </c>
      <c r="F27" s="40" t="s">
        <v>29</v>
      </c>
      <c r="G27" s="17"/>
      <c r="H27" s="17">
        <f>E27+F27+G27</f>
        <v>29.438</v>
      </c>
    </row>
    <row r="28" spans="1:8" ht="15">
      <c r="A28" s="24"/>
      <c r="B28" s="14"/>
      <c r="C28" s="17" t="s">
        <v>50</v>
      </c>
      <c r="D28" s="17" t="s">
        <v>51</v>
      </c>
      <c r="E28" s="17">
        <v>36.133</v>
      </c>
      <c r="F28" s="40" t="s">
        <v>32</v>
      </c>
      <c r="G28" s="17">
        <v>5.682</v>
      </c>
      <c r="H28" s="17">
        <f>E28+F28+G28</f>
        <v>41.815000000000005</v>
      </c>
    </row>
    <row r="29" spans="1:8" ht="15">
      <c r="A29" s="24"/>
      <c r="B29" s="14"/>
      <c r="C29" s="17" t="s">
        <v>52</v>
      </c>
      <c r="D29" s="17" t="s">
        <v>53</v>
      </c>
      <c r="E29" s="20">
        <v>24.654</v>
      </c>
      <c r="F29" s="41" t="s">
        <v>47</v>
      </c>
      <c r="G29" s="20"/>
      <c r="H29" s="20">
        <f>E29+F29+G29</f>
        <v>24.654</v>
      </c>
    </row>
    <row r="30" spans="1:8" ht="15">
      <c r="A30" s="24"/>
      <c r="B30" s="14"/>
      <c r="C30" s="17"/>
      <c r="D30" s="17"/>
      <c r="E30" s="17"/>
      <c r="F30" s="17"/>
      <c r="G30" s="17"/>
      <c r="H30" s="17"/>
    </row>
    <row r="31" spans="1:8" ht="15">
      <c r="A31" s="24"/>
      <c r="B31" s="14"/>
      <c r="C31" s="17"/>
      <c r="D31" s="41" t="s">
        <v>39</v>
      </c>
      <c r="E31" s="20">
        <f>SUM(E25:E29)</f>
        <v>165.665</v>
      </c>
      <c r="F31" s="41" t="s">
        <v>54</v>
      </c>
      <c r="G31" s="20">
        <f>SUM(G25:G29)</f>
        <v>11.767</v>
      </c>
      <c r="H31" s="20">
        <f>SUM(H25:H29)</f>
        <v>177.43200000000002</v>
      </c>
    </row>
    <row r="32" spans="1:8" ht="15">
      <c r="A32" s="24"/>
      <c r="B32" s="14"/>
      <c r="C32" s="17"/>
      <c r="D32" s="17"/>
      <c r="E32" s="17"/>
      <c r="F32" s="17"/>
      <c r="G32" s="17"/>
      <c r="H32" s="17"/>
    </row>
    <row r="33" spans="1:8" ht="15">
      <c r="A33" s="24" t="s">
        <v>55</v>
      </c>
      <c r="B33" s="14" t="s">
        <v>56</v>
      </c>
      <c r="C33" s="17" t="s">
        <v>24</v>
      </c>
      <c r="D33" s="17" t="s">
        <v>57</v>
      </c>
      <c r="E33" s="17">
        <v>11.104</v>
      </c>
      <c r="F33" s="40" t="s">
        <v>47</v>
      </c>
      <c r="G33" s="17"/>
      <c r="H33" s="17">
        <f>E33+F33+G33</f>
        <v>11.104</v>
      </c>
    </row>
    <row r="34" spans="1:8" ht="15">
      <c r="A34" s="24"/>
      <c r="B34" s="14"/>
      <c r="C34" s="17" t="s">
        <v>58</v>
      </c>
      <c r="D34" s="17"/>
      <c r="E34" s="17"/>
      <c r="F34" s="17"/>
      <c r="G34" s="17"/>
      <c r="H34" s="17"/>
    </row>
    <row r="35" spans="1:8" ht="15">
      <c r="A35" s="24"/>
      <c r="B35" s="14"/>
      <c r="C35" s="17" t="s">
        <v>59</v>
      </c>
      <c r="D35" s="17"/>
      <c r="E35" s="25"/>
      <c r="F35" s="9"/>
      <c r="G35" s="9"/>
      <c r="H35" s="9"/>
    </row>
    <row r="36" spans="1:8" ht="15">
      <c r="A36" s="24"/>
      <c r="B36" s="14"/>
      <c r="C36" s="17"/>
      <c r="D36" s="41" t="s">
        <v>39</v>
      </c>
      <c r="E36" s="20">
        <f>SUM(E33)</f>
        <v>11.104</v>
      </c>
      <c r="F36" s="41" t="s">
        <v>60</v>
      </c>
      <c r="G36" s="20"/>
      <c r="H36" s="20">
        <f>SUM(H33)</f>
        <v>11.104</v>
      </c>
    </row>
    <row r="37" spans="1:8" ht="15">
      <c r="A37" s="24"/>
      <c r="B37" s="14"/>
      <c r="C37" s="17"/>
      <c r="D37" s="17"/>
      <c r="E37" s="17"/>
      <c r="F37" s="17"/>
      <c r="G37" s="17"/>
      <c r="H37" s="17"/>
    </row>
    <row r="38" spans="1:8" ht="15">
      <c r="A38" s="24" t="s">
        <v>61</v>
      </c>
      <c r="B38" s="14" t="s">
        <v>62</v>
      </c>
      <c r="C38" s="17" t="s">
        <v>63</v>
      </c>
      <c r="D38" s="17" t="s">
        <v>64</v>
      </c>
      <c r="E38" s="20"/>
      <c r="F38" s="20">
        <v>1.488</v>
      </c>
      <c r="G38" s="20" t="s">
        <v>65</v>
      </c>
      <c r="H38" s="20">
        <f>E38+F38+G38</f>
        <v>1.488</v>
      </c>
    </row>
    <row r="39" spans="1:8" ht="15">
      <c r="A39" s="24"/>
      <c r="B39" s="14"/>
      <c r="C39" s="17" t="s">
        <v>66</v>
      </c>
      <c r="D39" s="17"/>
      <c r="E39" s="17"/>
      <c r="F39" s="17"/>
      <c r="G39" s="17"/>
      <c r="H39" s="17"/>
    </row>
    <row r="40" spans="1:8" ht="15">
      <c r="A40" s="24"/>
      <c r="B40" s="14"/>
      <c r="C40" s="17"/>
      <c r="D40" s="41" t="s">
        <v>39</v>
      </c>
      <c r="E40" s="41" t="s">
        <v>67</v>
      </c>
      <c r="F40" s="20">
        <f>SUM(F38)</f>
        <v>1.488</v>
      </c>
      <c r="G40" s="20" t="s">
        <v>65</v>
      </c>
      <c r="H40" s="17">
        <f>SUM(H38)</f>
        <v>1.488</v>
      </c>
    </row>
    <row r="41" spans="1:8" ht="15">
      <c r="A41" s="24"/>
      <c r="B41" s="14"/>
      <c r="C41" s="17"/>
      <c r="D41" s="17"/>
      <c r="E41" s="17"/>
      <c r="F41" s="17"/>
      <c r="G41" s="17"/>
      <c r="H41" s="9"/>
    </row>
    <row r="42" spans="1:8" ht="15">
      <c r="A42" s="26" t="s">
        <v>68</v>
      </c>
      <c r="B42" s="14" t="s">
        <v>69</v>
      </c>
      <c r="C42" s="17" t="s">
        <v>70</v>
      </c>
      <c r="D42" s="17" t="s">
        <v>71</v>
      </c>
      <c r="E42" s="17">
        <v>9.563</v>
      </c>
      <c r="F42" s="40" t="s">
        <v>29</v>
      </c>
      <c r="G42" s="17"/>
      <c r="H42" s="17">
        <f>E42+F42+G42</f>
        <v>9.563</v>
      </c>
    </row>
    <row r="43" spans="1:8" ht="15">
      <c r="A43" s="24" t="s">
        <v>72</v>
      </c>
      <c r="B43" s="14" t="s">
        <v>73</v>
      </c>
      <c r="C43" s="17" t="s">
        <v>74</v>
      </c>
      <c r="D43" s="17" t="s">
        <v>75</v>
      </c>
      <c r="E43" s="20">
        <v>7.716</v>
      </c>
      <c r="F43" s="41" t="s">
        <v>76</v>
      </c>
      <c r="G43" s="20"/>
      <c r="H43" s="20">
        <f>E43+F43+G43</f>
        <v>7.716</v>
      </c>
    </row>
    <row r="44" spans="1:8" ht="15">
      <c r="A44" s="26"/>
      <c r="B44" s="14"/>
      <c r="C44" s="17" t="s">
        <v>38</v>
      </c>
      <c r="D44" s="17"/>
      <c r="E44" s="17"/>
      <c r="F44" s="17"/>
      <c r="G44" s="17"/>
      <c r="H44" s="17"/>
    </row>
    <row r="45" spans="1:8" ht="15">
      <c r="A45" s="26"/>
      <c r="B45" s="14"/>
      <c r="C45" s="14" t="s">
        <v>77</v>
      </c>
      <c r="D45" s="17"/>
      <c r="E45" s="17"/>
      <c r="F45" s="17"/>
      <c r="G45" s="17"/>
      <c r="H45" s="17"/>
    </row>
    <row r="46" spans="1:8" ht="15">
      <c r="A46" s="26"/>
      <c r="B46" s="14"/>
      <c r="C46" s="14" t="s">
        <v>78</v>
      </c>
      <c r="D46" s="17"/>
      <c r="E46" s="17"/>
      <c r="F46" s="17"/>
      <c r="G46" s="17"/>
      <c r="H46" s="17"/>
    </row>
    <row r="47" spans="1:8" ht="15">
      <c r="A47" s="26"/>
      <c r="B47" s="14"/>
      <c r="C47" s="14" t="s">
        <v>79</v>
      </c>
      <c r="D47" s="17"/>
      <c r="E47" s="17"/>
      <c r="F47" s="17"/>
      <c r="G47" s="17"/>
      <c r="H47" s="17"/>
    </row>
    <row r="48" spans="1:8" ht="15">
      <c r="A48" s="18"/>
      <c r="B48" s="19"/>
      <c r="C48" s="20"/>
      <c r="D48" s="41" t="s">
        <v>39</v>
      </c>
      <c r="E48" s="20">
        <f>SUM(E42:E43)</f>
        <v>17.279</v>
      </c>
      <c r="F48" s="41" t="s">
        <v>80</v>
      </c>
      <c r="G48" s="20"/>
      <c r="H48" s="20">
        <f>SUM(H42:H43)</f>
        <v>17.279</v>
      </c>
    </row>
    <row r="49" spans="1:8" ht="15">
      <c r="A49" s="24"/>
      <c r="B49" s="14"/>
      <c r="C49" s="17"/>
      <c r="D49" s="17"/>
      <c r="E49" s="17"/>
      <c r="F49" s="17"/>
      <c r="G49" s="17"/>
      <c r="H49" s="17"/>
    </row>
    <row r="50" spans="1:8" ht="15">
      <c r="A50" s="26" t="s">
        <v>81</v>
      </c>
      <c r="B50" s="14" t="s">
        <v>82</v>
      </c>
      <c r="C50" s="17" t="s">
        <v>83</v>
      </c>
      <c r="D50" s="17" t="s">
        <v>84</v>
      </c>
      <c r="E50" s="20"/>
      <c r="F50" s="20">
        <v>4.645</v>
      </c>
      <c r="G50" s="20" t="s">
        <v>65</v>
      </c>
      <c r="H50" s="20">
        <f>E50+F50+G50</f>
        <v>4.645</v>
      </c>
    </row>
    <row r="51" spans="1:8" ht="15">
      <c r="A51" s="26" t="s">
        <v>85</v>
      </c>
      <c r="B51" s="14"/>
      <c r="C51" s="17" t="s">
        <v>86</v>
      </c>
      <c r="D51" s="17"/>
      <c r="E51" s="17"/>
      <c r="F51" s="17"/>
      <c r="G51" s="17"/>
      <c r="H51" s="17"/>
    </row>
    <row r="52" spans="1:8" ht="15">
      <c r="A52" s="26"/>
      <c r="B52" s="14"/>
      <c r="C52" s="14" t="s">
        <v>87</v>
      </c>
      <c r="D52" s="17"/>
      <c r="E52" s="17"/>
      <c r="F52" s="17"/>
      <c r="G52" s="17"/>
      <c r="H52" s="17"/>
    </row>
    <row r="53" spans="1:8" ht="15">
      <c r="A53" s="26"/>
      <c r="B53" s="14"/>
      <c r="C53" s="14" t="s">
        <v>88</v>
      </c>
      <c r="D53" s="17"/>
      <c r="E53" s="17"/>
      <c r="F53" s="17"/>
      <c r="G53" s="17"/>
      <c r="H53" s="17"/>
    </row>
    <row r="54" spans="1:8" ht="15">
      <c r="A54" s="26"/>
      <c r="B54" s="14"/>
      <c r="C54" s="14" t="s">
        <v>89</v>
      </c>
      <c r="D54" s="17"/>
      <c r="E54" s="17"/>
      <c r="F54" s="17"/>
      <c r="G54" s="17"/>
      <c r="H54" s="17"/>
    </row>
    <row r="55" spans="1:8" ht="15">
      <c r="A55" s="24"/>
      <c r="B55" s="14"/>
      <c r="C55" s="17"/>
      <c r="D55" s="41" t="s">
        <v>39</v>
      </c>
      <c r="E55" s="41" t="s">
        <v>67</v>
      </c>
      <c r="F55" s="20">
        <f>SUM(F50)</f>
        <v>4.645</v>
      </c>
      <c r="G55" s="20" t="s">
        <v>90</v>
      </c>
      <c r="H55" s="20">
        <f>SUM(H50)</f>
        <v>4.645</v>
      </c>
    </row>
    <row r="56" spans="1:8" ht="15">
      <c r="A56" s="24"/>
      <c r="B56" s="14"/>
      <c r="C56" s="17"/>
      <c r="D56" s="17"/>
      <c r="E56" s="17"/>
      <c r="F56" s="17"/>
      <c r="G56" s="17"/>
      <c r="H56" s="17"/>
    </row>
    <row r="57" spans="1:8" ht="15">
      <c r="A57" s="26" t="s">
        <v>91</v>
      </c>
      <c r="B57" s="14" t="s">
        <v>92</v>
      </c>
      <c r="C57" s="17" t="s">
        <v>93</v>
      </c>
      <c r="D57" s="17" t="s">
        <v>84</v>
      </c>
      <c r="E57" s="20"/>
      <c r="F57" s="20">
        <v>4.08</v>
      </c>
      <c r="G57" s="20" t="s">
        <v>65</v>
      </c>
      <c r="H57" s="20">
        <v>4.08</v>
      </c>
    </row>
    <row r="58" spans="1:8" ht="15">
      <c r="A58" s="16"/>
      <c r="B58" s="14" t="s">
        <v>94</v>
      </c>
      <c r="C58" s="17" t="s">
        <v>95</v>
      </c>
      <c r="D58" s="17"/>
      <c r="E58" s="17"/>
      <c r="F58" s="17"/>
      <c r="G58" s="17"/>
      <c r="H58" s="17"/>
    </row>
    <row r="59" spans="1:8" ht="15">
      <c r="A59" s="24"/>
      <c r="B59" s="14"/>
      <c r="C59" s="17"/>
      <c r="D59" s="23" t="s">
        <v>39</v>
      </c>
      <c r="E59" s="41" t="s">
        <v>67</v>
      </c>
      <c r="F59" s="20">
        <f>SUM(F57)</f>
        <v>4.08</v>
      </c>
      <c r="G59" s="20" t="s">
        <v>65</v>
      </c>
      <c r="H59" s="20">
        <f>SUM(H57)</f>
        <v>4.08</v>
      </c>
    </row>
    <row r="60" spans="1:8" ht="15">
      <c r="A60" s="24"/>
      <c r="B60" s="14"/>
      <c r="C60" s="17"/>
      <c r="D60" s="17"/>
      <c r="E60" s="17"/>
      <c r="F60" s="17"/>
      <c r="G60" s="17"/>
      <c r="H60" s="17"/>
    </row>
    <row r="61" spans="1:8" ht="15">
      <c r="A61" s="26" t="s">
        <v>91</v>
      </c>
      <c r="B61" s="14" t="s">
        <v>92</v>
      </c>
      <c r="C61" s="17" t="s">
        <v>96</v>
      </c>
      <c r="D61" s="17" t="s">
        <v>84</v>
      </c>
      <c r="E61" s="17"/>
      <c r="F61" s="17">
        <v>6.82</v>
      </c>
      <c r="G61" s="17" t="s">
        <v>65</v>
      </c>
      <c r="H61" s="17">
        <v>6.82</v>
      </c>
    </row>
    <row r="62" spans="1:8" ht="15">
      <c r="A62" s="24"/>
      <c r="B62" s="14" t="s">
        <v>97</v>
      </c>
      <c r="C62" s="17" t="s">
        <v>98</v>
      </c>
      <c r="D62" s="17"/>
      <c r="E62" s="17"/>
      <c r="F62" s="17"/>
      <c r="G62" s="17"/>
      <c r="H62" s="17"/>
    </row>
    <row r="63" spans="1:8" ht="15">
      <c r="A63" s="24"/>
      <c r="B63" s="14"/>
      <c r="C63" s="17" t="s">
        <v>99</v>
      </c>
      <c r="D63" s="17"/>
      <c r="E63" s="20"/>
      <c r="F63" s="20"/>
      <c r="G63" s="20"/>
      <c r="H63" s="20"/>
    </row>
    <row r="64" spans="1:8" ht="15">
      <c r="A64" s="24"/>
      <c r="B64" s="14"/>
      <c r="C64" s="17" t="s">
        <v>100</v>
      </c>
      <c r="D64" s="17"/>
      <c r="E64" s="17"/>
      <c r="F64" s="17"/>
      <c r="G64" s="17"/>
      <c r="H64" s="17"/>
    </row>
    <row r="65" spans="1:8" ht="15">
      <c r="A65" s="24"/>
      <c r="B65" s="14"/>
      <c r="C65" s="17"/>
      <c r="D65" s="23" t="s">
        <v>39</v>
      </c>
      <c r="E65" s="41" t="s">
        <v>67</v>
      </c>
      <c r="F65" s="20">
        <f>SUM(F61)</f>
        <v>6.82</v>
      </c>
      <c r="G65" s="20" t="s">
        <v>65</v>
      </c>
      <c r="H65" s="20">
        <f>SUM(H61)</f>
        <v>6.82</v>
      </c>
    </row>
    <row r="66" spans="1:8" ht="15">
      <c r="A66" s="27"/>
      <c r="B66" s="28"/>
      <c r="C66" s="9"/>
      <c r="D66" s="17"/>
      <c r="E66" s="17"/>
      <c r="F66" s="17"/>
      <c r="G66" s="17"/>
      <c r="H66" s="9"/>
    </row>
    <row r="67" spans="1:8" ht="15">
      <c r="A67" s="24" t="s">
        <v>68</v>
      </c>
      <c r="B67" s="14" t="s">
        <v>101</v>
      </c>
      <c r="C67" s="17" t="s">
        <v>102</v>
      </c>
      <c r="D67" s="17" t="s">
        <v>103</v>
      </c>
      <c r="E67" s="17">
        <v>20.832</v>
      </c>
      <c r="F67" s="40" t="s">
        <v>67</v>
      </c>
      <c r="G67" s="17">
        <v>5.009</v>
      </c>
      <c r="H67" s="17">
        <f>E67+F67+G67</f>
        <v>25.841</v>
      </c>
    </row>
    <row r="68" spans="1:8" ht="15">
      <c r="A68" s="24"/>
      <c r="B68" s="14" t="s">
        <v>104</v>
      </c>
      <c r="C68" s="17" t="s">
        <v>105</v>
      </c>
      <c r="D68" s="17" t="s">
        <v>106</v>
      </c>
      <c r="E68" s="17">
        <v>10.341</v>
      </c>
      <c r="F68" s="40" t="s">
        <v>67</v>
      </c>
      <c r="G68" s="17">
        <v>4.455</v>
      </c>
      <c r="H68" s="17">
        <f>E68+F68+G68</f>
        <v>14.796</v>
      </c>
    </row>
    <row r="69" spans="1:8" ht="15">
      <c r="A69" s="24"/>
      <c r="B69" s="14" t="s">
        <v>107</v>
      </c>
      <c r="C69" s="17" t="s">
        <v>108</v>
      </c>
      <c r="D69" s="17" t="s">
        <v>109</v>
      </c>
      <c r="E69" s="17">
        <v>20.953</v>
      </c>
      <c r="F69" s="40" t="s">
        <v>67</v>
      </c>
      <c r="G69" s="40" t="s">
        <v>110</v>
      </c>
      <c r="H69" s="17">
        <f>E69+F69+G69</f>
        <v>20.953</v>
      </c>
    </row>
    <row r="70" spans="1:8" ht="15">
      <c r="A70" s="24"/>
      <c r="B70" s="14"/>
      <c r="C70" s="17" t="s">
        <v>111</v>
      </c>
      <c r="D70" s="17"/>
      <c r="E70" s="17"/>
      <c r="F70" s="17"/>
      <c r="G70" s="17"/>
      <c r="H70" s="17"/>
    </row>
    <row r="71" spans="1:8" ht="15">
      <c r="A71" s="24"/>
      <c r="B71" s="14"/>
      <c r="C71" s="17" t="s">
        <v>112</v>
      </c>
      <c r="D71" s="17"/>
      <c r="E71" s="25"/>
      <c r="F71" s="9"/>
      <c r="G71" s="9"/>
      <c r="H71" s="9"/>
    </row>
    <row r="72" spans="1:8" ht="15">
      <c r="A72" s="24"/>
      <c r="B72" s="14"/>
      <c r="C72" s="17"/>
      <c r="D72" s="41" t="s">
        <v>39</v>
      </c>
      <c r="E72" s="29">
        <f>SUM(E67:E69)</f>
        <v>52.126000000000005</v>
      </c>
      <c r="F72" s="41" t="s">
        <v>67</v>
      </c>
      <c r="G72" s="20">
        <f>SUM(G67:G69)</f>
        <v>9.464</v>
      </c>
      <c r="H72" s="20">
        <f>SUM(H67:H69)</f>
        <v>61.59</v>
      </c>
    </row>
    <row r="73" spans="1:8" ht="15">
      <c r="A73" s="24"/>
      <c r="B73" s="14"/>
      <c r="C73" s="17"/>
      <c r="D73" s="17"/>
      <c r="E73" s="17"/>
      <c r="F73" s="17"/>
      <c r="G73" s="17"/>
      <c r="H73" s="9"/>
    </row>
    <row r="74" spans="1:8" ht="15">
      <c r="A74" s="24" t="s">
        <v>113</v>
      </c>
      <c r="B74" s="14" t="s">
        <v>114</v>
      </c>
      <c r="C74" s="17" t="s">
        <v>70</v>
      </c>
      <c r="D74" s="17" t="s">
        <v>115</v>
      </c>
      <c r="E74" s="17">
        <v>32.009</v>
      </c>
      <c r="F74" s="40" t="s">
        <v>67</v>
      </c>
      <c r="G74" s="17">
        <v>3.727</v>
      </c>
      <c r="H74" s="17">
        <f>E74+F74+G74</f>
        <v>35.736</v>
      </c>
    </row>
    <row r="75" spans="1:8" ht="15">
      <c r="A75" s="24"/>
      <c r="B75" s="14" t="s">
        <v>116</v>
      </c>
      <c r="C75" s="17" t="s">
        <v>117</v>
      </c>
      <c r="D75" s="17" t="s">
        <v>118</v>
      </c>
      <c r="E75" s="20">
        <v>24.748</v>
      </c>
      <c r="F75" s="41" t="s">
        <v>119</v>
      </c>
      <c r="G75" s="20"/>
      <c r="H75" s="17">
        <f>E75+F75+G75</f>
        <v>24.748</v>
      </c>
    </row>
    <row r="76" spans="1:8" ht="15">
      <c r="A76" s="24"/>
      <c r="B76" s="14" t="s">
        <v>120</v>
      </c>
      <c r="C76" s="17" t="s">
        <v>121</v>
      </c>
      <c r="D76" s="17"/>
      <c r="E76" s="17"/>
      <c r="F76" s="17"/>
      <c r="G76" s="17"/>
      <c r="H76" s="9"/>
    </row>
    <row r="77" spans="1:8" ht="15">
      <c r="A77" s="24"/>
      <c r="B77" s="14"/>
      <c r="C77" s="14" t="s">
        <v>122</v>
      </c>
      <c r="D77" s="17"/>
      <c r="E77" s="17"/>
      <c r="F77" s="17"/>
      <c r="G77" s="17"/>
      <c r="H77" s="9"/>
    </row>
    <row r="78" spans="1:8" ht="15">
      <c r="A78" s="24"/>
      <c r="B78" s="14"/>
      <c r="C78" s="14" t="s">
        <v>123</v>
      </c>
      <c r="D78" s="17"/>
      <c r="E78" s="17"/>
      <c r="F78" s="17"/>
      <c r="G78" s="17"/>
      <c r="H78" s="9"/>
    </row>
    <row r="79" spans="1:8" ht="15">
      <c r="A79" s="24"/>
      <c r="B79" s="14"/>
      <c r="C79" s="17"/>
      <c r="D79" s="17"/>
      <c r="E79" s="17"/>
      <c r="F79" s="17"/>
      <c r="G79" s="17"/>
      <c r="H79" s="9"/>
    </row>
    <row r="80" spans="1:8" ht="15">
      <c r="A80" s="18"/>
      <c r="B80" s="19"/>
      <c r="C80" s="20"/>
      <c r="D80" s="41" t="s">
        <v>39</v>
      </c>
      <c r="E80" s="20">
        <f>SUM(E74:E75)</f>
        <v>56.757000000000005</v>
      </c>
      <c r="F80" s="41" t="s">
        <v>124</v>
      </c>
      <c r="G80" s="20">
        <f>SUM(G74:G75)</f>
        <v>3.727</v>
      </c>
      <c r="H80" s="20">
        <f>SUM(H74:H75)</f>
        <v>60.483999999999995</v>
      </c>
    </row>
    <row r="81" spans="1:8" ht="15">
      <c r="A81" s="24"/>
      <c r="B81" s="14"/>
      <c r="C81" s="17"/>
      <c r="D81" s="17"/>
      <c r="E81" s="17"/>
      <c r="F81" s="17"/>
      <c r="G81" s="17"/>
      <c r="H81" s="9"/>
    </row>
    <row r="82" spans="1:8" ht="15">
      <c r="A82" s="24" t="s">
        <v>125</v>
      </c>
      <c r="B82" s="14" t="s">
        <v>126</v>
      </c>
      <c r="C82" s="17" t="s">
        <v>42</v>
      </c>
      <c r="D82" s="17" t="s">
        <v>127</v>
      </c>
      <c r="E82" s="17">
        <v>40.67</v>
      </c>
      <c r="F82" s="40" t="s">
        <v>128</v>
      </c>
      <c r="G82" s="17">
        <v>3.408</v>
      </c>
      <c r="H82" s="17">
        <f>E82+F82+G82</f>
        <v>44.078</v>
      </c>
    </row>
    <row r="83" spans="1:8" ht="15">
      <c r="A83" s="24"/>
      <c r="B83" s="14"/>
      <c r="C83" s="17" t="s">
        <v>129</v>
      </c>
      <c r="D83" s="17" t="s">
        <v>130</v>
      </c>
      <c r="E83" s="17">
        <v>35.919</v>
      </c>
      <c r="F83" s="17" t="s">
        <v>124</v>
      </c>
      <c r="G83" s="17">
        <v>5.281</v>
      </c>
      <c r="H83" s="17">
        <f>E83+F83+G83</f>
        <v>41.199999999999996</v>
      </c>
    </row>
    <row r="84" spans="1:8" ht="15">
      <c r="A84" s="24"/>
      <c r="B84" s="14"/>
      <c r="C84" s="17" t="s">
        <v>131</v>
      </c>
      <c r="D84" s="17" t="s">
        <v>132</v>
      </c>
      <c r="E84" s="17">
        <v>26.689</v>
      </c>
      <c r="F84" s="40" t="s">
        <v>133</v>
      </c>
      <c r="G84" s="17">
        <v>5.406</v>
      </c>
      <c r="H84" s="17">
        <f>E84+F84+G84</f>
        <v>32.095</v>
      </c>
    </row>
    <row r="85" spans="1:8" ht="15">
      <c r="A85" s="24"/>
      <c r="B85" s="14"/>
      <c r="C85" s="17" t="s">
        <v>134</v>
      </c>
      <c r="D85" s="17" t="s">
        <v>135</v>
      </c>
      <c r="E85" s="20">
        <v>6.55</v>
      </c>
      <c r="F85" s="20">
        <v>6.667</v>
      </c>
      <c r="G85" s="41" t="s">
        <v>136</v>
      </c>
      <c r="H85" s="17">
        <f>E85+F85+G85</f>
        <v>13.216999999999999</v>
      </c>
    </row>
    <row r="86" spans="1:8" ht="15">
      <c r="A86" s="24"/>
      <c r="B86" s="14"/>
      <c r="C86" s="17"/>
      <c r="D86" s="17"/>
      <c r="E86" s="17"/>
      <c r="F86" s="17"/>
      <c r="G86" s="17"/>
      <c r="H86" s="9"/>
    </row>
    <row r="87" spans="1:8" ht="15">
      <c r="A87" s="24"/>
      <c r="B87" s="14"/>
      <c r="C87" s="17"/>
      <c r="D87" s="41" t="s">
        <v>39</v>
      </c>
      <c r="E87" s="20">
        <f>SUM(E82:E85)</f>
        <v>109.82799999999999</v>
      </c>
      <c r="F87" s="20">
        <f>SUM(F82:F85)</f>
        <v>6.667</v>
      </c>
      <c r="G87" s="20">
        <f>SUM(G82:G85)</f>
        <v>14.094999999999999</v>
      </c>
      <c r="H87" s="17">
        <f>SUM(H82:H85)</f>
        <v>130.58999999999997</v>
      </c>
    </row>
    <row r="88" spans="1:8" ht="15">
      <c r="A88" s="24"/>
      <c r="B88" s="14"/>
      <c r="C88" s="17"/>
      <c r="D88" s="17"/>
      <c r="E88" s="17"/>
      <c r="F88" s="17"/>
      <c r="G88" s="17"/>
      <c r="H88" s="9"/>
    </row>
    <row r="89" spans="1:8" ht="15">
      <c r="A89" s="24" t="s">
        <v>137</v>
      </c>
      <c r="B89" s="14" t="s">
        <v>138</v>
      </c>
      <c r="C89" s="17" t="s">
        <v>139</v>
      </c>
      <c r="D89" s="17" t="s">
        <v>140</v>
      </c>
      <c r="E89" s="17">
        <v>17.705</v>
      </c>
      <c r="F89" s="40" t="s">
        <v>141</v>
      </c>
      <c r="G89" s="17">
        <v>4.277</v>
      </c>
      <c r="H89" s="17">
        <f>E89+F89+G89</f>
        <v>21.982</v>
      </c>
    </row>
    <row r="90" spans="1:8" ht="15">
      <c r="A90" s="24"/>
      <c r="B90" s="14" t="s">
        <v>142</v>
      </c>
      <c r="C90" s="17" t="s">
        <v>143</v>
      </c>
      <c r="D90" s="17" t="s">
        <v>144</v>
      </c>
      <c r="E90" s="17">
        <v>19.643</v>
      </c>
      <c r="F90" s="40" t="s">
        <v>141</v>
      </c>
      <c r="G90" s="17">
        <v>2.141</v>
      </c>
      <c r="H90" s="17">
        <f>E90+F90+G90</f>
        <v>21.784</v>
      </c>
    </row>
    <row r="91" spans="1:8" ht="15">
      <c r="A91" s="24"/>
      <c r="B91" s="14" t="s">
        <v>145</v>
      </c>
      <c r="C91" s="17" t="s">
        <v>146</v>
      </c>
      <c r="D91" s="17"/>
      <c r="E91" s="17"/>
      <c r="F91" s="17"/>
      <c r="G91" s="17"/>
      <c r="H91" s="17"/>
    </row>
    <row r="92" spans="1:8" ht="15">
      <c r="A92" s="24"/>
      <c r="B92" s="14"/>
      <c r="C92" s="17" t="s">
        <v>147</v>
      </c>
      <c r="D92" s="17"/>
      <c r="E92" s="17"/>
      <c r="F92" s="17"/>
      <c r="G92" s="17"/>
      <c r="H92" s="17"/>
    </row>
    <row r="93" spans="1:8" ht="15">
      <c r="A93" s="24"/>
      <c r="B93" s="14"/>
      <c r="C93" s="17" t="s">
        <v>148</v>
      </c>
      <c r="D93" s="17"/>
      <c r="E93" s="9"/>
      <c r="F93" s="9"/>
      <c r="G93" s="9"/>
      <c r="H93" s="9"/>
    </row>
    <row r="94" spans="1:8" ht="15">
      <c r="A94" s="24"/>
      <c r="B94" s="14"/>
      <c r="C94" s="17"/>
      <c r="D94" s="41" t="s">
        <v>39</v>
      </c>
      <c r="E94" s="20">
        <f>SUM(E89:E90)</f>
        <v>37.348</v>
      </c>
      <c r="F94" s="41" t="s">
        <v>90</v>
      </c>
      <c r="G94" s="20">
        <f>SUM(G89:G90)</f>
        <v>6.418</v>
      </c>
      <c r="H94" s="20">
        <f>SUM(H89:H90)</f>
        <v>43.766</v>
      </c>
    </row>
    <row r="95" spans="1:8" ht="15">
      <c r="A95" s="24"/>
      <c r="B95" s="14"/>
      <c r="C95" s="17"/>
      <c r="D95" s="17"/>
      <c r="E95" s="17"/>
      <c r="F95" s="17"/>
      <c r="G95" s="17"/>
      <c r="H95" s="17"/>
    </row>
    <row r="96" spans="1:8" ht="15">
      <c r="A96" s="24" t="s">
        <v>149</v>
      </c>
      <c r="B96" s="14" t="s">
        <v>150</v>
      </c>
      <c r="C96" s="17" t="s">
        <v>151</v>
      </c>
      <c r="D96" s="17" t="s">
        <v>118</v>
      </c>
      <c r="E96" s="20">
        <v>0.842</v>
      </c>
      <c r="F96" s="41" t="s">
        <v>152</v>
      </c>
      <c r="G96" s="20"/>
      <c r="H96" s="20">
        <f>E96+F96+G96</f>
        <v>0.842</v>
      </c>
    </row>
    <row r="97" spans="1:8" ht="15">
      <c r="A97" s="24"/>
      <c r="B97" s="14" t="s">
        <v>153</v>
      </c>
      <c r="C97" s="17" t="s">
        <v>154</v>
      </c>
      <c r="D97" s="17"/>
      <c r="E97" s="17"/>
      <c r="F97" s="17"/>
      <c r="G97" s="17"/>
      <c r="H97" s="17"/>
    </row>
    <row r="98" spans="1:8" ht="15">
      <c r="A98" s="24"/>
      <c r="B98" s="14"/>
      <c r="C98" s="17"/>
      <c r="D98" s="41" t="s">
        <v>39</v>
      </c>
      <c r="E98" s="20">
        <f>SUM(E96)</f>
        <v>0.842</v>
      </c>
      <c r="F98" s="41" t="s">
        <v>60</v>
      </c>
      <c r="G98" s="20"/>
      <c r="H98" s="20">
        <f>SUM(H96)</f>
        <v>0.842</v>
      </c>
    </row>
    <row r="99" spans="1:8" ht="15">
      <c r="A99" s="24"/>
      <c r="B99" s="14"/>
      <c r="C99" s="17"/>
      <c r="D99" s="17"/>
      <c r="E99" s="17"/>
      <c r="F99" s="17"/>
      <c r="G99" s="17"/>
      <c r="H99" s="17"/>
    </row>
    <row r="100" spans="1:8" ht="15">
      <c r="A100" s="24"/>
      <c r="B100" s="14"/>
      <c r="C100" s="17"/>
      <c r="D100" s="17"/>
      <c r="E100" s="17"/>
      <c r="F100" s="17"/>
      <c r="G100" s="17"/>
      <c r="H100" s="17"/>
    </row>
    <row r="101" spans="1:8" ht="15">
      <c r="A101" s="26" t="s">
        <v>155</v>
      </c>
      <c r="B101" s="14" t="s">
        <v>156</v>
      </c>
      <c r="C101" s="17" t="s">
        <v>157</v>
      </c>
      <c r="D101" s="17" t="s">
        <v>158</v>
      </c>
      <c r="E101" s="17">
        <v>0.57</v>
      </c>
      <c r="F101" s="17" t="s">
        <v>159</v>
      </c>
      <c r="G101" s="17"/>
      <c r="H101" s="17">
        <v>0.57</v>
      </c>
    </row>
    <row r="102" spans="1:8" ht="15">
      <c r="A102" s="24"/>
      <c r="B102" s="14"/>
      <c r="C102" s="17" t="s">
        <v>160</v>
      </c>
      <c r="D102" s="17"/>
      <c r="E102" s="17"/>
      <c r="F102" s="17"/>
      <c r="G102" s="17"/>
      <c r="H102" s="17"/>
    </row>
    <row r="103" spans="1:8" ht="15">
      <c r="A103" s="24"/>
      <c r="B103" s="14"/>
      <c r="C103" s="17"/>
      <c r="D103" s="17"/>
      <c r="E103" s="17"/>
      <c r="F103" s="17"/>
      <c r="G103" s="17"/>
      <c r="H103" s="17"/>
    </row>
    <row r="104" spans="1:8" ht="15">
      <c r="A104" s="26" t="s">
        <v>155</v>
      </c>
      <c r="B104" s="14" t="s">
        <v>161</v>
      </c>
      <c r="C104" s="17" t="s">
        <v>162</v>
      </c>
      <c r="D104" s="17" t="s">
        <v>163</v>
      </c>
      <c r="E104" s="17">
        <v>6.752</v>
      </c>
      <c r="F104" s="40" t="s">
        <v>119</v>
      </c>
      <c r="G104" s="17"/>
      <c r="H104" s="17">
        <f>E104+F104+G104</f>
        <v>6.752</v>
      </c>
    </row>
    <row r="105" spans="1:8" ht="15">
      <c r="A105" s="24"/>
      <c r="B105" s="14"/>
      <c r="C105" s="17" t="s">
        <v>164</v>
      </c>
      <c r="D105" s="17" t="s">
        <v>165</v>
      </c>
      <c r="E105" s="17">
        <v>19.253</v>
      </c>
      <c r="F105" s="40" t="s">
        <v>47</v>
      </c>
      <c r="G105" s="17"/>
      <c r="H105" s="17">
        <f>E105+F105+G105</f>
        <v>19.253</v>
      </c>
    </row>
    <row r="106" spans="1:8" ht="15">
      <c r="A106" s="24"/>
      <c r="B106" s="14"/>
      <c r="C106" s="17" t="s">
        <v>166</v>
      </c>
      <c r="D106" s="17" t="s">
        <v>167</v>
      </c>
      <c r="E106" s="20">
        <v>16.157</v>
      </c>
      <c r="F106" s="41" t="s">
        <v>26</v>
      </c>
      <c r="G106" s="20"/>
      <c r="H106" s="20">
        <f>E106+F106+G106</f>
        <v>16.157</v>
      </c>
    </row>
    <row r="107" spans="1:8" ht="15">
      <c r="A107" s="24"/>
      <c r="B107" s="14"/>
      <c r="C107" s="17"/>
      <c r="D107" s="17"/>
      <c r="E107" s="17"/>
      <c r="F107" s="17"/>
      <c r="G107" s="17"/>
      <c r="H107" s="17"/>
    </row>
    <row r="108" spans="1:8" ht="15">
      <c r="A108" s="18"/>
      <c r="B108" s="19"/>
      <c r="C108" s="20"/>
      <c r="D108" s="23" t="s">
        <v>39</v>
      </c>
      <c r="E108" s="20">
        <f>SUM(E101:E106)</f>
        <v>42.732</v>
      </c>
      <c r="F108" s="41" t="s">
        <v>159</v>
      </c>
      <c r="G108" s="20"/>
      <c r="H108" s="20">
        <f>SUM(H101:H106)</f>
        <v>42.732</v>
      </c>
    </row>
    <row r="109" spans="1:8" ht="15">
      <c r="A109" s="57" t="s">
        <v>251</v>
      </c>
      <c r="B109" s="14" t="s">
        <v>235</v>
      </c>
      <c r="C109" s="17" t="s">
        <v>255</v>
      </c>
      <c r="D109" s="15"/>
      <c r="E109" s="17"/>
      <c r="F109" s="40"/>
      <c r="G109" s="17"/>
      <c r="H109" s="17"/>
    </row>
    <row r="110" spans="1:8" ht="15">
      <c r="A110" s="24"/>
      <c r="B110" s="14" t="s">
        <v>252</v>
      </c>
      <c r="C110" s="17" t="s">
        <v>256</v>
      </c>
      <c r="D110" s="15" t="s">
        <v>258</v>
      </c>
      <c r="E110" s="17">
        <v>3.116</v>
      </c>
      <c r="F110" s="40" t="s">
        <v>259</v>
      </c>
      <c r="G110" s="17">
        <v>0.625</v>
      </c>
      <c r="H110" s="17">
        <f>SUM(E110:G110)</f>
        <v>3.741</v>
      </c>
    </row>
    <row r="111" spans="1:8" ht="15">
      <c r="A111" s="24"/>
      <c r="B111" s="14" t="s">
        <v>253</v>
      </c>
      <c r="C111" s="17" t="s">
        <v>257</v>
      </c>
      <c r="D111" s="15"/>
      <c r="E111" s="17"/>
      <c r="F111" s="40"/>
      <c r="G111" s="17"/>
      <c r="H111" s="17"/>
    </row>
    <row r="112" spans="1:8" ht="15">
      <c r="A112" s="24"/>
      <c r="B112" s="14"/>
      <c r="C112" s="17"/>
      <c r="D112" s="58" t="s">
        <v>21</v>
      </c>
      <c r="E112" s="59">
        <f>SUM(E110:E111)</f>
        <v>3.116</v>
      </c>
      <c r="F112" s="60">
        <f>SUM(F110:F112)</f>
        <v>0</v>
      </c>
      <c r="G112" s="59">
        <f>SUM(G110:G111)</f>
        <v>0.625</v>
      </c>
      <c r="H112" s="59">
        <f>+E112+G112</f>
        <v>3.741</v>
      </c>
    </row>
    <row r="113" spans="1:8" ht="15">
      <c r="A113" s="27"/>
      <c r="B113" s="28"/>
      <c r="C113" s="9"/>
      <c r="D113" s="17"/>
      <c r="E113" s="17"/>
      <c r="F113" s="17"/>
      <c r="G113" s="17"/>
      <c r="H113" s="17"/>
    </row>
    <row r="114" spans="1:8" ht="15">
      <c r="A114" s="57" t="s">
        <v>254</v>
      </c>
      <c r="B114" s="14" t="s">
        <v>168</v>
      </c>
      <c r="C114" s="17" t="s">
        <v>169</v>
      </c>
      <c r="D114" s="17" t="s">
        <v>84</v>
      </c>
      <c r="E114" s="17"/>
      <c r="F114" s="17">
        <v>0.45</v>
      </c>
      <c r="G114" s="17" t="s">
        <v>65</v>
      </c>
      <c r="H114" s="17">
        <f>E114+F114+G114</f>
        <v>0.45</v>
      </c>
    </row>
    <row r="115" spans="1:8" ht="15">
      <c r="A115" s="24"/>
      <c r="B115" s="14" t="s">
        <v>170</v>
      </c>
      <c r="C115" s="17" t="s">
        <v>171</v>
      </c>
      <c r="D115" s="17"/>
      <c r="E115" s="20"/>
      <c r="F115" s="20"/>
      <c r="G115" s="20"/>
      <c r="H115" s="20"/>
    </row>
    <row r="116" spans="1:8" ht="15">
      <c r="A116" s="24"/>
      <c r="B116" s="14" t="s">
        <v>172</v>
      </c>
      <c r="C116" s="17" t="s">
        <v>173</v>
      </c>
      <c r="D116" s="17"/>
      <c r="E116" s="17"/>
      <c r="F116" s="17"/>
      <c r="G116" s="17"/>
      <c r="H116" s="17"/>
    </row>
    <row r="117" spans="1:8" ht="15">
      <c r="A117" s="24"/>
      <c r="B117" s="14" t="s">
        <v>174</v>
      </c>
      <c r="C117" s="17"/>
      <c r="D117" s="23" t="s">
        <v>39</v>
      </c>
      <c r="E117" s="41" t="s">
        <v>67</v>
      </c>
      <c r="F117" s="20">
        <f>SUM(F114)</f>
        <v>0.45</v>
      </c>
      <c r="G117" s="20" t="s">
        <v>65</v>
      </c>
      <c r="H117" s="20">
        <f>SUM(H114)</f>
        <v>0.45</v>
      </c>
    </row>
    <row r="118" spans="1:8" ht="15">
      <c r="A118" s="24"/>
      <c r="B118" s="14"/>
      <c r="C118" s="17"/>
      <c r="D118" s="16"/>
      <c r="E118" s="17"/>
      <c r="F118" s="17"/>
      <c r="G118" s="17"/>
      <c r="H118" s="17"/>
    </row>
    <row r="119" spans="1:8" ht="15">
      <c r="A119" s="26" t="s">
        <v>175</v>
      </c>
      <c r="B119" s="14" t="s">
        <v>176</v>
      </c>
      <c r="C119" s="17" t="s">
        <v>177</v>
      </c>
      <c r="D119" s="17" t="s">
        <v>84</v>
      </c>
      <c r="E119" s="17"/>
      <c r="F119" s="17">
        <v>1.507</v>
      </c>
      <c r="G119" s="17" t="s">
        <v>65</v>
      </c>
      <c r="H119" s="17">
        <f>E119+F119+G119</f>
        <v>1.507</v>
      </c>
    </row>
    <row r="120" spans="1:8" ht="15">
      <c r="A120" s="24"/>
      <c r="B120" s="14" t="s">
        <v>170</v>
      </c>
      <c r="C120" s="17" t="s">
        <v>178</v>
      </c>
      <c r="D120" s="17"/>
      <c r="E120" s="20"/>
      <c r="F120" s="20"/>
      <c r="G120" s="20"/>
      <c r="H120" s="20"/>
    </row>
    <row r="121" spans="1:8" ht="15">
      <c r="A121" s="24"/>
      <c r="B121" s="14" t="s">
        <v>172</v>
      </c>
      <c r="C121" s="17" t="s">
        <v>179</v>
      </c>
      <c r="D121" s="17"/>
      <c r="E121" s="17"/>
      <c r="F121" s="17"/>
      <c r="G121" s="17"/>
      <c r="H121" s="17"/>
    </row>
    <row r="122" spans="1:8" ht="15">
      <c r="A122" s="24"/>
      <c r="B122" s="14" t="s">
        <v>174</v>
      </c>
      <c r="C122" s="17"/>
      <c r="D122" s="23" t="s">
        <v>39</v>
      </c>
      <c r="E122" s="41" t="s">
        <v>67</v>
      </c>
      <c r="F122" s="20">
        <f>SUM(F119)</f>
        <v>1.507</v>
      </c>
      <c r="G122" s="20" t="s">
        <v>65</v>
      </c>
      <c r="H122" s="20">
        <f>SUM(H119)</f>
        <v>1.507</v>
      </c>
    </row>
    <row r="123" spans="1:8" ht="15">
      <c r="A123" s="24"/>
      <c r="B123" s="14"/>
      <c r="C123" s="1"/>
      <c r="D123" s="16"/>
      <c r="E123" s="17"/>
      <c r="F123" s="17"/>
      <c r="G123" s="17"/>
      <c r="H123" s="17"/>
    </row>
    <row r="124" spans="1:8" ht="15">
      <c r="A124" s="26" t="s">
        <v>180</v>
      </c>
      <c r="B124" s="14" t="s">
        <v>181</v>
      </c>
      <c r="C124" s="17" t="s">
        <v>182</v>
      </c>
      <c r="D124" s="17" t="s">
        <v>183</v>
      </c>
      <c r="E124" s="17">
        <v>1.401</v>
      </c>
      <c r="F124" s="17" t="s">
        <v>29</v>
      </c>
      <c r="G124" s="17"/>
      <c r="H124" s="17">
        <f>E124+F124+G124</f>
        <v>1.401</v>
      </c>
    </row>
    <row r="125" spans="1:8" ht="15">
      <c r="A125" s="26" t="s">
        <v>184</v>
      </c>
      <c r="B125" s="14" t="s">
        <v>185</v>
      </c>
      <c r="C125" s="17" t="s">
        <v>186</v>
      </c>
      <c r="D125" s="16"/>
      <c r="E125" s="17"/>
      <c r="F125" s="17"/>
      <c r="G125" s="17"/>
      <c r="H125" s="17"/>
    </row>
    <row r="126" spans="1:8" ht="15">
      <c r="A126" s="24"/>
      <c r="B126" s="14" t="s">
        <v>187</v>
      </c>
      <c r="C126" s="17" t="s">
        <v>188</v>
      </c>
      <c r="D126" s="16"/>
      <c r="E126" s="17"/>
      <c r="F126" s="17"/>
      <c r="G126" s="17"/>
      <c r="H126" s="17"/>
    </row>
    <row r="127" spans="1:8" ht="15">
      <c r="A127" s="24"/>
      <c r="B127" s="14" t="s">
        <v>189</v>
      </c>
      <c r="C127" s="17" t="s">
        <v>190</v>
      </c>
      <c r="D127" s="16"/>
      <c r="E127" s="20"/>
      <c r="F127" s="20"/>
      <c r="G127" s="20"/>
      <c r="H127" s="20"/>
    </row>
    <row r="128" spans="1:8" ht="15">
      <c r="A128" s="24"/>
      <c r="B128" s="14" t="s">
        <v>172</v>
      </c>
      <c r="C128" s="14" t="s">
        <v>191</v>
      </c>
      <c r="D128" s="16"/>
      <c r="E128" s="17"/>
      <c r="F128" s="17"/>
      <c r="G128" s="17"/>
      <c r="H128" s="17"/>
    </row>
    <row r="129" spans="1:8" ht="15">
      <c r="A129" s="24"/>
      <c r="B129" s="14" t="s">
        <v>174</v>
      </c>
      <c r="C129" s="14" t="s">
        <v>192</v>
      </c>
      <c r="D129" s="22" t="s">
        <v>39</v>
      </c>
      <c r="E129" s="20">
        <f>SUM(E124)</f>
        <v>1.401</v>
      </c>
      <c r="F129" s="20" t="s">
        <v>29</v>
      </c>
      <c r="G129" s="20"/>
      <c r="H129" s="20">
        <f>SUM(H124)</f>
        <v>1.401</v>
      </c>
    </row>
    <row r="130" spans="1:8" ht="15">
      <c r="A130" s="24"/>
      <c r="B130" s="14"/>
      <c r="C130" s="17"/>
      <c r="D130" s="16"/>
      <c r="E130" s="17"/>
      <c r="F130" s="17"/>
      <c r="G130" s="17"/>
      <c r="H130" s="17"/>
    </row>
    <row r="131" spans="1:8" ht="15">
      <c r="A131" s="26" t="s">
        <v>193</v>
      </c>
      <c r="B131" s="14" t="s">
        <v>194</v>
      </c>
      <c r="C131" s="17" t="s">
        <v>195</v>
      </c>
      <c r="D131" s="16" t="s">
        <v>84</v>
      </c>
      <c r="E131" s="17"/>
      <c r="F131" s="17">
        <v>1.68</v>
      </c>
      <c r="G131" s="17" t="s">
        <v>65</v>
      </c>
      <c r="H131" s="17">
        <f>E131+F131+G131</f>
        <v>1.68</v>
      </c>
    </row>
    <row r="132" spans="1:8" ht="15">
      <c r="A132" s="24"/>
      <c r="B132" s="14" t="s">
        <v>189</v>
      </c>
      <c r="C132" s="17" t="s">
        <v>196</v>
      </c>
      <c r="D132" s="16"/>
      <c r="E132" s="20"/>
      <c r="F132" s="20"/>
      <c r="G132" s="20"/>
      <c r="H132" s="20"/>
    </row>
    <row r="133" spans="1:8" ht="15">
      <c r="A133" s="24"/>
      <c r="B133" s="14" t="s">
        <v>172</v>
      </c>
      <c r="C133" s="17" t="s">
        <v>197</v>
      </c>
      <c r="D133" s="16"/>
      <c r="E133" s="17"/>
      <c r="F133" s="17"/>
      <c r="G133" s="17"/>
      <c r="H133" s="17"/>
    </row>
    <row r="134" spans="1:8" ht="15">
      <c r="A134" s="24"/>
      <c r="B134" s="14" t="s">
        <v>174</v>
      </c>
      <c r="C134" s="17"/>
      <c r="D134" s="22" t="s">
        <v>39</v>
      </c>
      <c r="E134" s="41" t="s">
        <v>67</v>
      </c>
      <c r="F134" s="20">
        <f>SUM(F131)</f>
        <v>1.68</v>
      </c>
      <c r="G134" s="20" t="s">
        <v>65</v>
      </c>
      <c r="H134" s="20">
        <f>SUM(H131)</f>
        <v>1.68</v>
      </c>
    </row>
    <row r="135" spans="1:8" ht="15">
      <c r="A135" s="24"/>
      <c r="B135" s="14"/>
      <c r="C135" s="17"/>
      <c r="D135" s="16"/>
      <c r="E135" s="17"/>
      <c r="F135" s="17"/>
      <c r="G135" s="17"/>
      <c r="H135" s="17"/>
    </row>
    <row r="136" spans="1:8" ht="15">
      <c r="A136" s="26" t="s">
        <v>81</v>
      </c>
      <c r="B136" s="14" t="s">
        <v>198</v>
      </c>
      <c r="C136" s="17" t="s">
        <v>199</v>
      </c>
      <c r="D136" s="16" t="s">
        <v>84</v>
      </c>
      <c r="E136" s="17"/>
      <c r="F136" s="17">
        <v>2.09</v>
      </c>
      <c r="G136" s="17" t="s">
        <v>65</v>
      </c>
      <c r="H136" s="17">
        <f>E136+F136+G136</f>
        <v>2.09</v>
      </c>
    </row>
    <row r="137" spans="1:8" ht="15">
      <c r="A137" s="26" t="s">
        <v>200</v>
      </c>
      <c r="B137" s="14" t="s">
        <v>201</v>
      </c>
      <c r="C137" s="1" t="s">
        <v>202</v>
      </c>
      <c r="D137" s="16"/>
      <c r="E137" s="17"/>
      <c r="F137" s="17"/>
      <c r="G137" s="17"/>
      <c r="H137" s="17"/>
    </row>
    <row r="138" spans="1:8" ht="15">
      <c r="A138" s="26" t="s">
        <v>203</v>
      </c>
      <c r="B138" s="14" t="s">
        <v>204</v>
      </c>
      <c r="C138" s="1" t="s">
        <v>205</v>
      </c>
      <c r="D138" s="16"/>
      <c r="E138" s="17"/>
      <c r="F138" s="17"/>
      <c r="G138" s="17"/>
      <c r="H138" s="17"/>
    </row>
    <row r="139" spans="1:8" ht="15">
      <c r="A139" s="24"/>
      <c r="B139" s="14" t="s">
        <v>206</v>
      </c>
      <c r="C139" s="1" t="s">
        <v>207</v>
      </c>
      <c r="D139" s="26"/>
      <c r="E139" s="20"/>
      <c r="F139" s="20"/>
      <c r="G139" s="20"/>
      <c r="H139" s="20"/>
    </row>
    <row r="140" spans="1:8" ht="15">
      <c r="A140" s="24"/>
      <c r="B140" s="14" t="s">
        <v>172</v>
      </c>
      <c r="C140" s="1"/>
      <c r="D140" s="16"/>
      <c r="E140" s="17"/>
      <c r="F140" s="17"/>
      <c r="G140" s="17"/>
      <c r="H140" s="17"/>
    </row>
    <row r="141" spans="1:8" ht="15">
      <c r="A141" s="18"/>
      <c r="B141" s="19" t="s">
        <v>174</v>
      </c>
      <c r="C141" s="21"/>
      <c r="D141" s="22" t="s">
        <v>39</v>
      </c>
      <c r="E141" s="41" t="s">
        <v>67</v>
      </c>
      <c r="F141" s="20">
        <f>SUM(F136)</f>
        <v>2.09</v>
      </c>
      <c r="G141" s="20" t="s">
        <v>65</v>
      </c>
      <c r="H141" s="20">
        <f>SUM(H136)</f>
        <v>2.09</v>
      </c>
    </row>
    <row r="142" spans="1:8" ht="15">
      <c r="A142" s="24"/>
      <c r="B142" s="14"/>
      <c r="C142" s="1"/>
      <c r="D142" s="26"/>
      <c r="E142" s="17"/>
      <c r="F142" s="17"/>
      <c r="G142" s="17"/>
      <c r="H142" s="17"/>
    </row>
    <row r="143" spans="1:8" ht="15">
      <c r="A143" s="24"/>
      <c r="B143" s="14" t="s">
        <v>208</v>
      </c>
      <c r="C143" s="1" t="s">
        <v>209</v>
      </c>
      <c r="D143" s="16" t="s">
        <v>84</v>
      </c>
      <c r="E143" s="17"/>
      <c r="F143" s="17">
        <v>2.35</v>
      </c>
      <c r="G143" s="17" t="s">
        <v>65</v>
      </c>
      <c r="H143" s="17">
        <f>E143+F143+G143</f>
        <v>2.35</v>
      </c>
    </row>
    <row r="144" spans="1:8" ht="15">
      <c r="A144" s="24"/>
      <c r="B144" s="14" t="s">
        <v>210</v>
      </c>
      <c r="C144" s="1" t="s">
        <v>211</v>
      </c>
      <c r="D144" s="26"/>
      <c r="E144" s="17"/>
      <c r="F144" s="17"/>
      <c r="G144" s="17"/>
      <c r="H144" s="17"/>
    </row>
    <row r="145" spans="1:8" ht="15">
      <c r="A145" s="24"/>
      <c r="B145" s="14" t="s">
        <v>97</v>
      </c>
      <c r="C145" s="1" t="s">
        <v>212</v>
      </c>
      <c r="D145" s="26"/>
      <c r="E145" s="17"/>
      <c r="F145" s="17"/>
      <c r="G145" s="17"/>
      <c r="H145" s="17"/>
    </row>
    <row r="146" spans="1:8" ht="15">
      <c r="A146" s="24"/>
      <c r="B146" s="14" t="s">
        <v>204</v>
      </c>
      <c r="C146" s="1"/>
      <c r="D146" s="26"/>
      <c r="E146" s="17"/>
      <c r="F146" s="17"/>
      <c r="G146" s="17"/>
      <c r="H146" s="17"/>
    </row>
    <row r="147" spans="1:8" ht="15">
      <c r="A147" s="24"/>
      <c r="B147" s="14" t="s">
        <v>206</v>
      </c>
      <c r="C147" s="1"/>
      <c r="D147" s="26"/>
      <c r="E147" s="20"/>
      <c r="F147" s="20"/>
      <c r="G147" s="20"/>
      <c r="H147" s="20"/>
    </row>
    <row r="148" spans="1:8" ht="15">
      <c r="A148" s="24"/>
      <c r="B148" s="14" t="s">
        <v>172</v>
      </c>
      <c r="C148" s="1"/>
      <c r="D148" s="26"/>
      <c r="E148" s="17"/>
      <c r="F148" s="17"/>
      <c r="G148" s="17"/>
      <c r="H148" s="17"/>
    </row>
    <row r="149" spans="1:8" ht="15">
      <c r="A149" s="24"/>
      <c r="B149" s="14" t="s">
        <v>174</v>
      </c>
      <c r="C149" s="1"/>
      <c r="D149" s="22" t="s">
        <v>39</v>
      </c>
      <c r="E149" s="41" t="s">
        <v>67</v>
      </c>
      <c r="F149" s="20">
        <f>SUM(F143)</f>
        <v>2.35</v>
      </c>
      <c r="G149" s="20" t="s">
        <v>65</v>
      </c>
      <c r="H149" s="20">
        <f>SUM(H143)</f>
        <v>2.35</v>
      </c>
    </row>
    <row r="150" spans="1:8" ht="15">
      <c r="A150" s="24"/>
      <c r="B150" s="14"/>
      <c r="C150" s="1"/>
      <c r="D150" s="16"/>
      <c r="E150" s="17"/>
      <c r="F150" s="17"/>
      <c r="G150" s="17"/>
      <c r="H150" s="17"/>
    </row>
    <row r="151" spans="1:8" ht="15">
      <c r="A151" s="26" t="s">
        <v>180</v>
      </c>
      <c r="B151" s="14" t="s">
        <v>213</v>
      </c>
      <c r="C151" s="1" t="s">
        <v>214</v>
      </c>
      <c r="D151" s="16" t="s">
        <v>183</v>
      </c>
      <c r="E151" s="17">
        <v>0.134</v>
      </c>
      <c r="F151" s="17" t="s">
        <v>29</v>
      </c>
      <c r="G151" s="17"/>
      <c r="H151" s="17">
        <f>E151+F151+G151</f>
        <v>0.134</v>
      </c>
    </row>
    <row r="152" spans="1:8" ht="15">
      <c r="A152" s="24"/>
      <c r="B152" s="14" t="s">
        <v>215</v>
      </c>
      <c r="C152" s="1" t="s">
        <v>216</v>
      </c>
      <c r="D152" s="16"/>
      <c r="E152" s="17"/>
      <c r="F152" s="17"/>
      <c r="G152" s="17"/>
      <c r="H152" s="17"/>
    </row>
    <row r="153" spans="1:8" ht="15">
      <c r="A153" s="24"/>
      <c r="B153" s="14" t="s">
        <v>217</v>
      </c>
      <c r="C153" s="1" t="s">
        <v>218</v>
      </c>
      <c r="D153" s="16"/>
      <c r="E153" s="20"/>
      <c r="F153" s="20"/>
      <c r="G153" s="20"/>
      <c r="H153" s="20"/>
    </row>
    <row r="154" spans="1:8" ht="15">
      <c r="A154" s="24"/>
      <c r="B154" s="14" t="s">
        <v>172</v>
      </c>
      <c r="C154" s="1"/>
      <c r="D154" s="16"/>
      <c r="E154" s="17"/>
      <c r="F154" s="17"/>
      <c r="G154" s="17"/>
      <c r="H154" s="17"/>
    </row>
    <row r="155" spans="1:8" ht="15">
      <c r="A155" s="18"/>
      <c r="B155" s="19" t="s">
        <v>174</v>
      </c>
      <c r="C155" s="21"/>
      <c r="D155" s="22" t="s">
        <v>39</v>
      </c>
      <c r="E155" s="20">
        <f>SUM(E151)</f>
        <v>0.134</v>
      </c>
      <c r="F155" s="20" t="s">
        <v>29</v>
      </c>
      <c r="G155" s="20"/>
      <c r="H155" s="20">
        <f>SUM(H151)</f>
        <v>0.134</v>
      </c>
    </row>
    <row r="156" spans="1:8" ht="15">
      <c r="A156" s="57" t="s">
        <v>251</v>
      </c>
      <c r="B156" s="14" t="s">
        <v>235</v>
      </c>
      <c r="C156" s="45"/>
      <c r="D156" s="26"/>
      <c r="E156" s="17"/>
      <c r="F156" s="17"/>
      <c r="G156" s="17"/>
      <c r="H156" s="17"/>
    </row>
    <row r="157" spans="1:8" ht="15">
      <c r="A157" s="24"/>
      <c r="B157" s="14" t="s">
        <v>252</v>
      </c>
      <c r="C157" s="45" t="s">
        <v>274</v>
      </c>
      <c r="D157" s="26"/>
      <c r="E157" s="17"/>
      <c r="F157" s="17"/>
      <c r="G157" s="17"/>
      <c r="H157" s="17">
        <f>SUM(E157:G157)</f>
        <v>0</v>
      </c>
    </row>
    <row r="158" spans="1:8" ht="15">
      <c r="A158" s="24"/>
      <c r="B158" s="14"/>
      <c r="C158" s="45" t="s">
        <v>275</v>
      </c>
      <c r="D158" s="26"/>
      <c r="E158" s="17"/>
      <c r="F158" s="17"/>
      <c r="G158" s="17"/>
      <c r="H158" s="17"/>
    </row>
    <row r="159" spans="1:8" ht="15">
      <c r="A159" s="24"/>
      <c r="B159" s="14" t="s">
        <v>273</v>
      </c>
      <c r="C159" s="1"/>
      <c r="D159" s="16"/>
      <c r="E159" s="17"/>
      <c r="F159" s="17"/>
      <c r="G159" s="17"/>
      <c r="H159" s="17">
        <f>SUM(E159:G159)</f>
        <v>0</v>
      </c>
    </row>
    <row r="160" spans="1:8" ht="18">
      <c r="A160" s="18"/>
      <c r="B160" s="19"/>
      <c r="C160" s="21"/>
      <c r="D160" s="30" t="s">
        <v>219</v>
      </c>
      <c r="E160" s="31">
        <f>SUM(E16:E155)/2</f>
        <v>601.852</v>
      </c>
      <c r="F160" s="31">
        <f>SUM(F16:F155)/2</f>
        <v>57.30800000000001</v>
      </c>
      <c r="G160" s="31">
        <f>SUM(G16:G155)/2</f>
        <v>47.299</v>
      </c>
      <c r="H160" s="32">
        <f>SUM(H16:H159)/2</f>
        <v>706.4590000000004</v>
      </c>
    </row>
    <row r="162" ht="15.75" thickBot="1"/>
    <row r="163" spans="1:8" ht="15">
      <c r="A163" s="34" t="s">
        <v>220</v>
      </c>
      <c r="B163" s="35"/>
      <c r="C163" s="44"/>
      <c r="D163" s="46"/>
      <c r="E163" s="47"/>
      <c r="F163" s="47"/>
      <c r="G163" s="47"/>
      <c r="H163" s="48"/>
    </row>
    <row r="164" spans="1:8" ht="15">
      <c r="A164" s="36" t="s">
        <v>221</v>
      </c>
      <c r="B164" s="37"/>
      <c r="C164" s="21"/>
      <c r="D164" s="49"/>
      <c r="E164" s="50"/>
      <c r="F164" s="50"/>
      <c r="G164" s="50"/>
      <c r="H164" s="51"/>
    </row>
    <row r="165" spans="1:8" ht="15">
      <c r="A165" s="38">
        <v>733</v>
      </c>
      <c r="B165" s="2" t="s">
        <v>222</v>
      </c>
      <c r="C165" s="45" t="s">
        <v>223</v>
      </c>
      <c r="D165" s="52">
        <v>38272</v>
      </c>
      <c r="E165" s="50" t="s">
        <v>235</v>
      </c>
      <c r="F165" s="50" t="s">
        <v>236</v>
      </c>
      <c r="G165" s="50"/>
      <c r="H165" s="51"/>
    </row>
    <row r="166" spans="1:8" ht="15">
      <c r="A166" s="39"/>
      <c r="B166" s="2" t="s">
        <v>224</v>
      </c>
      <c r="C166" s="45" t="s">
        <v>225</v>
      </c>
      <c r="D166" s="49"/>
      <c r="E166" s="50"/>
      <c r="F166" s="50"/>
      <c r="G166" s="50"/>
      <c r="H166" s="51"/>
    </row>
    <row r="167" spans="1:8" ht="15">
      <c r="A167" s="39"/>
      <c r="C167" s="45" t="s">
        <v>226</v>
      </c>
      <c r="D167" s="49"/>
      <c r="E167" s="50" t="s">
        <v>245</v>
      </c>
      <c r="F167" s="50" t="s">
        <v>237</v>
      </c>
      <c r="G167" s="50" t="s">
        <v>238</v>
      </c>
      <c r="H167" s="51"/>
    </row>
    <row r="168" spans="1:8" ht="15">
      <c r="A168" s="39"/>
      <c r="C168" s="45" t="s">
        <v>227</v>
      </c>
      <c r="D168" s="49"/>
      <c r="E168" s="50"/>
      <c r="F168" s="50" t="s">
        <v>239</v>
      </c>
      <c r="G168" s="50" t="s">
        <v>240</v>
      </c>
      <c r="H168" s="51"/>
    </row>
    <row r="169" spans="1:8" ht="15">
      <c r="A169" s="39"/>
      <c r="C169" s="45"/>
      <c r="D169" s="49"/>
      <c r="E169" s="50"/>
      <c r="F169" s="50"/>
      <c r="G169" s="50"/>
      <c r="H169" s="51"/>
    </row>
    <row r="170" spans="1:8" ht="15">
      <c r="A170" s="39"/>
      <c r="B170" s="2" t="s">
        <v>156</v>
      </c>
      <c r="C170" s="45" t="s">
        <v>228</v>
      </c>
      <c r="D170" s="49"/>
      <c r="E170" s="50" t="s">
        <v>246</v>
      </c>
      <c r="F170" s="50" t="s">
        <v>241</v>
      </c>
      <c r="G170" s="50">
        <v>0.625</v>
      </c>
      <c r="H170" s="51"/>
    </row>
    <row r="171" spans="1:8" ht="15">
      <c r="A171" s="39"/>
      <c r="B171" s="2" t="s">
        <v>222</v>
      </c>
      <c r="C171" s="45" t="s">
        <v>229</v>
      </c>
      <c r="D171" s="49"/>
      <c r="E171" s="50"/>
      <c r="F171" s="50" t="s">
        <v>242</v>
      </c>
      <c r="G171" s="50">
        <v>1.158</v>
      </c>
      <c r="H171" s="51"/>
    </row>
    <row r="172" spans="1:8" ht="15">
      <c r="A172" s="39"/>
      <c r="B172" s="2" t="s">
        <v>230</v>
      </c>
      <c r="C172" s="45"/>
      <c r="D172" s="49"/>
      <c r="E172" s="50"/>
      <c r="F172" s="43" t="s">
        <v>243</v>
      </c>
      <c r="G172" s="43">
        <v>3.116</v>
      </c>
      <c r="H172" s="51"/>
    </row>
    <row r="173" spans="1:8" ht="15.75">
      <c r="A173" s="39"/>
      <c r="C173" s="45" t="s">
        <v>231</v>
      </c>
      <c r="D173" s="53" t="s">
        <v>244</v>
      </c>
      <c r="E173" s="50"/>
      <c r="F173" s="50"/>
      <c r="G173" s="50"/>
      <c r="H173" s="51"/>
    </row>
    <row r="174" spans="1:8" ht="15">
      <c r="A174" s="39"/>
      <c r="C174" s="45" t="s">
        <v>232</v>
      </c>
      <c r="E174" s="50" t="s">
        <v>247</v>
      </c>
      <c r="F174" s="50"/>
      <c r="G174" s="50"/>
      <c r="H174" s="51"/>
    </row>
    <row r="175" spans="1:8" ht="15.75" thickBot="1">
      <c r="A175" s="39"/>
      <c r="B175" s="62"/>
      <c r="C175" s="45"/>
      <c r="D175" s="54"/>
      <c r="E175" s="55" t="s">
        <v>248</v>
      </c>
      <c r="F175" s="55"/>
      <c r="G175" s="55"/>
      <c r="H175" s="56"/>
    </row>
    <row r="176" spans="1:3" ht="15.75">
      <c r="A176" s="63" t="s">
        <v>262</v>
      </c>
      <c r="B176" s="64"/>
      <c r="C176" s="48" t="s">
        <v>271</v>
      </c>
    </row>
    <row r="177" spans="1:3" ht="15.75">
      <c r="A177" s="65" t="s">
        <v>261</v>
      </c>
      <c r="B177" s="62"/>
      <c r="C177" s="51" t="s">
        <v>272</v>
      </c>
    </row>
    <row r="178" spans="1:3" ht="15">
      <c r="A178" s="66"/>
      <c r="B178" s="62"/>
      <c r="C178" s="51">
        <v>3</v>
      </c>
    </row>
    <row r="179" spans="1:3" ht="15">
      <c r="A179" s="66" t="s">
        <v>263</v>
      </c>
      <c r="B179" s="62"/>
      <c r="C179" s="51"/>
    </row>
    <row r="180" spans="1:3" ht="15">
      <c r="A180" s="67" t="s">
        <v>264</v>
      </c>
      <c r="B180" s="61">
        <v>3.541</v>
      </c>
      <c r="C180" s="68"/>
    </row>
    <row r="181" spans="1:3" ht="15">
      <c r="A181" s="67" t="s">
        <v>265</v>
      </c>
      <c r="B181" s="61">
        <v>5.683</v>
      </c>
      <c r="C181" s="68"/>
    </row>
    <row r="182" spans="1:3" ht="15">
      <c r="A182" s="67"/>
      <c r="B182" s="62"/>
      <c r="C182" s="51"/>
    </row>
    <row r="183" spans="1:3" ht="15">
      <c r="A183" s="67" t="s">
        <v>266</v>
      </c>
      <c r="B183" s="62">
        <v>3.541</v>
      </c>
      <c r="C183" s="51"/>
    </row>
    <row r="184" spans="1:3" ht="15">
      <c r="A184" s="67" t="s">
        <v>267</v>
      </c>
      <c r="B184" s="62">
        <v>5.538</v>
      </c>
      <c r="C184" s="51" t="s">
        <v>269</v>
      </c>
    </row>
    <row r="185" spans="1:3" ht="15">
      <c r="A185" s="69"/>
      <c r="B185" s="62"/>
      <c r="C185" s="51"/>
    </row>
    <row r="186" spans="1:3" ht="15">
      <c r="A186" s="67" t="s">
        <v>268</v>
      </c>
      <c r="B186" s="62"/>
      <c r="C186" s="51"/>
    </row>
    <row r="187" spans="1:3" ht="15">
      <c r="A187" s="67" t="s">
        <v>264</v>
      </c>
      <c r="B187" s="62">
        <v>0</v>
      </c>
      <c r="C187" s="51"/>
    </row>
    <row r="188" spans="1:3" ht="15">
      <c r="A188" s="67" t="s">
        <v>265</v>
      </c>
      <c r="B188" s="62">
        <v>1.745</v>
      </c>
      <c r="C188" s="51"/>
    </row>
    <row r="189" spans="1:3" ht="15">
      <c r="A189" s="67"/>
      <c r="B189" s="62"/>
      <c r="C189" s="51"/>
    </row>
    <row r="190" spans="1:3" ht="15">
      <c r="A190" s="67" t="s">
        <v>266</v>
      </c>
      <c r="B190" s="62">
        <v>0</v>
      </c>
      <c r="C190" s="51"/>
    </row>
    <row r="191" spans="1:3" ht="15">
      <c r="A191" s="67" t="s">
        <v>267</v>
      </c>
      <c r="B191" s="62">
        <v>1.673</v>
      </c>
      <c r="C191" s="51" t="s">
        <v>270</v>
      </c>
    </row>
    <row r="192" spans="1:3" ht="15">
      <c r="A192" s="69"/>
      <c r="B192" s="62"/>
      <c r="C192" s="51"/>
    </row>
    <row r="193" spans="1:3" ht="15.75" thickBot="1">
      <c r="A193" s="70"/>
      <c r="B193" s="71"/>
      <c r="C193" s="56"/>
    </row>
  </sheetData>
  <printOptions/>
  <pageMargins left="0.8" right="0.8" top="0.5" bottom="0.5" header="0.5" footer="0.5"/>
  <pageSetup fitToHeight="9" fitToWidth="1" horizontalDpi="600" verticalDpi="600" orientation="landscape" scale="73" r:id="rId1"/>
  <headerFooter alignWithMargins="0">
    <oddHeader>&amp;R&amp;Z&amp;F</oddHeader>
    <oddFooter>&amp;R&amp;P</oddFooter>
  </headerFooter>
  <rowBreaks count="5" manualBreakCount="5">
    <brk id="48" max="255" man="1"/>
    <brk id="80" max="255" man="1"/>
    <brk id="112" max="255" man="1"/>
    <brk id="141" max="255" man="1"/>
    <brk id="1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Godin</dc:creator>
  <cp:keywords/>
  <dc:description/>
  <cp:lastModifiedBy>Mary Spicer</cp:lastModifiedBy>
  <cp:lastPrinted>2006-02-15T12:22:50Z</cp:lastPrinted>
  <dcterms:created xsi:type="dcterms:W3CDTF">2002-04-23T18:21:27Z</dcterms:created>
  <dcterms:modified xsi:type="dcterms:W3CDTF">2006-02-22T16:48:52Z</dcterms:modified>
  <cp:category/>
  <cp:version/>
  <cp:contentType/>
  <cp:contentStatus/>
</cp:coreProperties>
</file>