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85" activeTab="0"/>
  </bookViews>
  <sheets>
    <sheet name="Arterial Description 01" sheetId="1" r:id="rId1"/>
  </sheets>
  <definedNames>
    <definedName name="_Regression_Int" localSheetId="0" hidden="1">1</definedName>
    <definedName name="Print_Area_MI">'Arterial Description 01'!$B$13:$I$289</definedName>
    <definedName name="_xlnm.Print_Titles" localSheetId="0">'Arterial Description 01'!$1:$12</definedName>
    <definedName name="Print_Titles_MI" localSheetId="0">'Arterial Description 01'!$1:$12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<sst xmlns="http://schemas.openxmlformats.org/spreadsheetml/2006/main" count="603" uniqueCount="426">
  <si>
    <t>VERMONT AGENCY OF TRANSPORTATION</t>
  </si>
  <si>
    <t>PLANNING DIVISION</t>
  </si>
  <si>
    <t>DATE</t>
  </si>
  <si>
    <t>updated August 1998</t>
  </si>
  <si>
    <t xml:space="preserve">                          ARTERIAL HIGHWAY SYSTEM</t>
  </si>
  <si>
    <t xml:space="preserve">                                          VERMONT</t>
  </si>
  <si>
    <t xml:space="preserve">                                   MILEAGE</t>
  </si>
  <si>
    <t>STATE OR</t>
  </si>
  <si>
    <t>ROUTE DESCRIPTION AND TERMINI</t>
  </si>
  <si>
    <t>COUNTY</t>
  </si>
  <si>
    <t>FED. AID</t>
  </si>
  <si>
    <t>LOCAL</t>
  </si>
  <si>
    <t>RURAL</t>
  </si>
  <si>
    <t>URBANIZED</t>
  </si>
  <si>
    <t>SMALL URBAN</t>
  </si>
  <si>
    <t>TOTAL</t>
  </si>
  <si>
    <t>010</t>
  </si>
  <si>
    <t>From the Vermont-New York State Line via</t>
  </si>
  <si>
    <t>Bennington...............</t>
  </si>
  <si>
    <t>...............................</t>
  </si>
  <si>
    <t>Urban / Rural</t>
  </si>
  <si>
    <t>Bennington and Wilmington to a junction with</t>
  </si>
  <si>
    <t>Windham..............</t>
  </si>
  <si>
    <t xml:space="preserve">Principal </t>
  </si>
  <si>
    <t>I-91 in Brattleboro Urban Compact; and then</t>
  </si>
  <si>
    <t>Brattleboro</t>
  </si>
  <si>
    <t>Urban Compact to the Vermont-New</t>
  </si>
  <si>
    <t>St Hwy (NHS)</t>
  </si>
  <si>
    <t>Hampshire State Line; including projected</t>
  </si>
  <si>
    <t>Urban Principal</t>
  </si>
  <si>
    <t xml:space="preserve">F.A.P. Route 110-1 to projected US 7 in the </t>
  </si>
  <si>
    <t>town of Bennington, 0.550 miles in length.</t>
  </si>
  <si>
    <t>TOTAL........</t>
  </si>
  <si>
    <t>...........................</t>
  </si>
  <si>
    <t>011</t>
  </si>
  <si>
    <t>Unassigned</t>
  </si>
  <si>
    <t>012</t>
  </si>
  <si>
    <t xml:space="preserve">From the town of Bennington East .934 miles </t>
  </si>
  <si>
    <t>Bennington........</t>
  </si>
  <si>
    <t>..................................</t>
  </si>
  <si>
    <t>to a junction with US 7 North of Bennington</t>
  </si>
  <si>
    <t xml:space="preserve">Minor </t>
  </si>
  <si>
    <t>Urban Compact.</t>
  </si>
  <si>
    <t>................................</t>
  </si>
  <si>
    <t>013</t>
  </si>
  <si>
    <t>From the Vermont-Massachusetts State</t>
  </si>
  <si>
    <t>.........................................................</t>
  </si>
  <si>
    <t>US 2</t>
  </si>
  <si>
    <t>Line Northwesterly via the hamlet of</t>
  </si>
  <si>
    <t>Windsor...............</t>
  </si>
  <si>
    <t>Rural Minor</t>
  </si>
  <si>
    <t>Addison................</t>
  </si>
  <si>
    <t>Washington...........</t>
  </si>
  <si>
    <t>Wilmington Village Northerly via the hamlets of</t>
  </si>
  <si>
    <t>West Dover, West Wardsboro, and Wardsboro</t>
  </si>
  <si>
    <t>hamlet of Londonderry Northerly via the hamlet</t>
  </si>
  <si>
    <t>Village Northerly via the hamlets of Tyson and</t>
  </si>
  <si>
    <t>Plymouth Union to a junction with US 4 in the</t>
  </si>
  <si>
    <t>near the hamlet of Stockbridge Northerly via the</t>
  </si>
  <si>
    <t>hamlets of Hancock, Waitsfield, and South</t>
  </si>
  <si>
    <t>Duxbury to a junction with US 2 in the town of</t>
  </si>
  <si>
    <t xml:space="preserve">Moretown; and then Westerly and Northerly to a </t>
  </si>
  <si>
    <t>junction with I-89 in the Village of Waterbury.</t>
  </si>
  <si>
    <t>........................................</t>
  </si>
  <si>
    <t>....................................</t>
  </si>
  <si>
    <t>014</t>
  </si>
  <si>
    <t>From the Vermont-New York State Line</t>
  </si>
  <si>
    <t>Bennington................</t>
  </si>
  <si>
    <t>Rural / Urban</t>
  </si>
  <si>
    <t>Northwest of North Bennington Village South-</t>
  </si>
  <si>
    <t>Bennington Village.</t>
  </si>
  <si>
    <t>..........................</t>
  </si>
  <si>
    <t>015</t>
  </si>
  <si>
    <t xml:space="preserve">From a junction with US 5 in Brattleboro Urban </t>
  </si>
  <si>
    <t>Windham.....................</t>
  </si>
  <si>
    <t>...................................</t>
  </si>
  <si>
    <t>Compact Northwesterly via the hamlets of</t>
  </si>
  <si>
    <t>Bennington.....................</t>
  </si>
  <si>
    <t>............................</t>
  </si>
  <si>
    <t>Principal</t>
  </si>
  <si>
    <t xml:space="preserve">Newfane, Townshend, West Townshend, and </t>
  </si>
  <si>
    <t>Rutland.......................</t>
  </si>
  <si>
    <t xml:space="preserve">US 7 </t>
  </si>
  <si>
    <t>Rural Principal</t>
  </si>
  <si>
    <t xml:space="preserve">junction in Manchester Center Depot Urban </t>
  </si>
  <si>
    <t>Compact Northwesterly via the hamlet of Pawlet</t>
  </si>
  <si>
    <t xml:space="preserve">and the Village of Poultney to a junction with </t>
  </si>
  <si>
    <t xml:space="preserve"> US 4 in the town of Castleton.</t>
  </si>
  <si>
    <t>Bennington..................</t>
  </si>
  <si>
    <t>....................................................</t>
  </si>
  <si>
    <t>Urban Compact Easterly via Londonderry to a</t>
  </si>
  <si>
    <t>Windham................</t>
  </si>
  <si>
    <t>Windsor....................</t>
  </si>
  <si>
    <t xml:space="preserve">of Gassetts Easterly via Springfield to I-91 </t>
  </si>
  <si>
    <t>Southeast of Springfield Urban Compact.</t>
  </si>
  <si>
    <t>017</t>
  </si>
  <si>
    <t>Ferrisburg SH</t>
  </si>
  <si>
    <t>Haven Northerly via the hamlets of Shoreham</t>
  </si>
  <si>
    <t>Rutland...............</t>
  </si>
  <si>
    <t>...........................................................</t>
  </si>
  <si>
    <t xml:space="preserve">and Addison, and the city of Vergennes to a </t>
  </si>
  <si>
    <t>Addison..................</t>
  </si>
  <si>
    <t>junction with US 7 in the town of Ferrisburg;</t>
  </si>
  <si>
    <t>018</t>
  </si>
  <si>
    <t>From I-91 in the town of Weathersfield</t>
  </si>
  <si>
    <t>Windsor................</t>
  </si>
  <si>
    <t>Easterly via the hamlet of Ascutney to the</t>
  </si>
  <si>
    <t xml:space="preserve">Rural Principal </t>
  </si>
  <si>
    <t>Vermont-New Hampshire State Line.</t>
  </si>
  <si>
    <t>019</t>
  </si>
  <si>
    <t>US 7,</t>
  </si>
  <si>
    <t>From the Vermont-Massachusetts State Line</t>
  </si>
  <si>
    <t>US 7 Projection,</t>
  </si>
  <si>
    <t>Rutland....................</t>
  </si>
  <si>
    <t>Bennington</t>
  </si>
  <si>
    <t>Manchester, Rutland, and Middlebury</t>
  </si>
  <si>
    <t>Addison.................</t>
  </si>
  <si>
    <t>North SH,</t>
  </si>
  <si>
    <t>junction with I-189 in Burlington; including</t>
  </si>
  <si>
    <t>Chittenden...................</t>
  </si>
  <si>
    <t xml:space="preserve">US 7 Southerly to VT 7A North of Bennington </t>
  </si>
  <si>
    <t>Urban Compact; Bennington North SH</t>
  </si>
  <si>
    <t>Westerly to a junction with VT 7A in</t>
  </si>
  <si>
    <t xml:space="preserve">Bennington; VT 313 West of VT 7A in </t>
  </si>
  <si>
    <t>020</t>
  </si>
  <si>
    <t>US 4 (NHS),</t>
  </si>
  <si>
    <t>From the Vermont-New York State Line West</t>
  </si>
  <si>
    <t>Rutland...................</t>
  </si>
  <si>
    <t>of Fair Haven Northerly and Easterly via West</t>
  </si>
  <si>
    <t>Windsor.................</t>
  </si>
  <si>
    <t xml:space="preserve">Rutland to a junction with US 7 in the town of </t>
  </si>
  <si>
    <t>Rutland South of the Rutland City line; and</t>
  </si>
  <si>
    <t>then from US 7 in Rutland City Easterly via</t>
  </si>
  <si>
    <t>Quechee</t>
  </si>
  <si>
    <t>Sherburne, Bridgewater, Woodstock, and the</t>
  </si>
  <si>
    <t>SH (NHS)</t>
  </si>
  <si>
    <t>hamlet of White River Junction to the Vermont-</t>
  </si>
  <si>
    <t xml:space="preserve">New Hampshire State Line; including F.A.P. </t>
  </si>
  <si>
    <t>US 5</t>
  </si>
  <si>
    <t xml:space="preserve">120-2 to I-89 in the town of Hartford, 0.123 </t>
  </si>
  <si>
    <t>miles in length.</t>
  </si>
  <si>
    <t>021</t>
  </si>
  <si>
    <t>Kennedy Drive</t>
  </si>
  <si>
    <t>From a junction with US 7 near the hamlet of</t>
  </si>
  <si>
    <t>Addison...............</t>
  </si>
  <si>
    <t>........................</t>
  </si>
  <si>
    <t>Urban Minor</t>
  </si>
  <si>
    <t xml:space="preserve">East Middlebury Northerly via Bristol and </t>
  </si>
  <si>
    <t>Chittenden.....................</t>
  </si>
  <si>
    <t>and Hinesburg to a junction with US 2 in South</t>
  </si>
  <si>
    <t>in length.</t>
  </si>
  <si>
    <t>022</t>
  </si>
  <si>
    <t xml:space="preserve">From a junction with US 4 in Sherburne </t>
  </si>
  <si>
    <t>Rutland..............</t>
  </si>
  <si>
    <t>..........................................................</t>
  </si>
  <si>
    <t>Northeasterly via Stockbridge and Bethel to the</t>
  </si>
  <si>
    <t>I-89 Interchange in Royalton.</t>
  </si>
  <si>
    <t>023</t>
  </si>
  <si>
    <t>Lamoille...............</t>
  </si>
  <si>
    <t xml:space="preserve">Westerly via Fairfax to the I-89 / US 7 </t>
  </si>
  <si>
    <t>Franklin....................</t>
  </si>
  <si>
    <t>Interchange in Georgia.</t>
  </si>
  <si>
    <t>024</t>
  </si>
  <si>
    <t>Westminster SH,</t>
  </si>
  <si>
    <t>From the I-91 Interchange in Westminster</t>
  </si>
  <si>
    <t>Windham......................</t>
  </si>
  <si>
    <t>Easterly and Southerly to the Vermont-New</t>
  </si>
  <si>
    <t>Hampshire State Line.</t>
  </si>
  <si>
    <t>Windsor...................</t>
  </si>
  <si>
    <t xml:space="preserve">Urban Compact and Ludlow Village to a </t>
  </si>
  <si>
    <t>Rutland.....................</t>
  </si>
  <si>
    <t>junction with US 7 in the town of Clarendon.</t>
  </si>
  <si>
    <t>TOTAL...........</t>
  </si>
  <si>
    <t>026</t>
  </si>
  <si>
    <t>From the I-89 Interchange in the town of</t>
  </si>
  <si>
    <t>Washington..............</t>
  </si>
  <si>
    <t>Other Freeway,</t>
  </si>
  <si>
    <t>Orange....................</t>
  </si>
  <si>
    <t>Urban Principal, &amp;</t>
  </si>
  <si>
    <t>Caledonia...........</t>
  </si>
  <si>
    <t>027</t>
  </si>
  <si>
    <t>Village Northerly via Fletcher and Bakersfield</t>
  </si>
  <si>
    <t>Franklin.................</t>
  </si>
  <si>
    <t>Village.</t>
  </si>
  <si>
    <t>028</t>
  </si>
  <si>
    <t>US 2 (NHS)</t>
  </si>
  <si>
    <t>From the Vermont-New York State Line near</t>
  </si>
  <si>
    <t>Grande Isle..........</t>
  </si>
  <si>
    <t>Rouses Point New York Southerly via Alburg,</t>
  </si>
  <si>
    <t>Chittenden..............</t>
  </si>
  <si>
    <t>Principal &amp;</t>
  </si>
  <si>
    <t>Grand Isle, and Milton to the I-89 / US 2</t>
  </si>
  <si>
    <t>Washington...............</t>
  </si>
  <si>
    <t>Interchange in Colchester; and then from the</t>
  </si>
  <si>
    <t>Caledonia...............</t>
  </si>
  <si>
    <t>I-89 / Montpelier State Highway Interchange in</t>
  </si>
  <si>
    <t>Essex.......................</t>
  </si>
  <si>
    <t>Montpelier SH</t>
  </si>
  <si>
    <t xml:space="preserve">the city of Montpelier Easterly via East </t>
  </si>
  <si>
    <t>(NHS)</t>
  </si>
  <si>
    <t xml:space="preserve">Montpelier and Danville to the junction with </t>
  </si>
  <si>
    <t>US 2 and VT 2B in St. Johnsbury; and then</t>
  </si>
  <si>
    <t>Easterly to a junction with US 5 in St. Johnsbury</t>
  </si>
  <si>
    <t xml:space="preserve">Urban Compact; and from another junction on </t>
  </si>
  <si>
    <t>US 5 in St. Johnsbury Urban Compact Easterly</t>
  </si>
  <si>
    <t xml:space="preserve">via Lunenburg to the Vermont-New Hampshire </t>
  </si>
  <si>
    <t>State Line at the bridge near Lancaster New</t>
  </si>
  <si>
    <t>Hampshire.</t>
  </si>
  <si>
    <t>029</t>
  </si>
  <si>
    <t>Washington................</t>
  </si>
  <si>
    <t>Waterbury Village Northerly via Stowe to a</t>
  </si>
  <si>
    <t>Orleans................</t>
  </si>
  <si>
    <t>Lowell, Westfield, and Troy to a junction with</t>
  </si>
  <si>
    <t>030</t>
  </si>
  <si>
    <t>From a junction with US 7 in Winooski City</t>
  </si>
  <si>
    <t>Urban Principal &amp;</t>
  </si>
  <si>
    <t>Easterly via Jericho, Cambridge, Hyde Park,</t>
  </si>
  <si>
    <t>Lamoille..............</t>
  </si>
  <si>
    <t>Hardwick, and Walden to a junction with US 2</t>
  </si>
  <si>
    <t>Caledonia...................</t>
  </si>
  <si>
    <t>in West Danville.</t>
  </si>
  <si>
    <t>031</t>
  </si>
  <si>
    <t>of Bradford Village Northwesterly via Corinth</t>
  </si>
  <si>
    <t xml:space="preserve">and Topsham to a junction with US 302 in the </t>
  </si>
  <si>
    <t>town of Orange.</t>
  </si>
  <si>
    <t>032</t>
  </si>
  <si>
    <t>From the Lake Champlain Bridge at Chimney</t>
  </si>
  <si>
    <t>Point Easterly via the hamlet of Addison to a</t>
  </si>
  <si>
    <t>junction with US 7 in the hamlet of New Haven</t>
  </si>
  <si>
    <t>in the town of Bristol.</t>
  </si>
  <si>
    <t>TOTAL..................</t>
  </si>
  <si>
    <t>033</t>
  </si>
  <si>
    <t>Projected</t>
  </si>
  <si>
    <t>034</t>
  </si>
  <si>
    <t xml:space="preserve">From a junction with US 7 in St. Albans City </t>
  </si>
  <si>
    <t>Northeasterly via Enosburg Falls Village,</t>
  </si>
  <si>
    <t>Berkshire, Richford Village, North Troy Village,</t>
  </si>
  <si>
    <t>Essex....................</t>
  </si>
  <si>
    <t xml:space="preserve"> </t>
  </si>
  <si>
    <t xml:space="preserve">Bloomfield to the Vermont-New Hampshire </t>
  </si>
  <si>
    <t>State Line at the bridge in Bloomfield; including</t>
  </si>
  <si>
    <t>Newport and the town of Derby, 2.290 miles in</t>
  </si>
  <si>
    <t>length.</t>
  </si>
  <si>
    <t>035</t>
  </si>
  <si>
    <t xml:space="preserve">From a junction with US 2 in Richmond </t>
  </si>
  <si>
    <t>Chittenden.............</t>
  </si>
  <si>
    <t>Northwesterly to the Jericho / Essex town line.</t>
  </si>
  <si>
    <t>036</t>
  </si>
  <si>
    <t>From a junction with US 2 in Alburg Easterly via</t>
  </si>
  <si>
    <t>Grand Isle............</t>
  </si>
  <si>
    <t>Interchange in Swanton.</t>
  </si>
  <si>
    <t>037</t>
  </si>
  <si>
    <t>From a junction with US 302 in Barre City</t>
  </si>
  <si>
    <t>Northerly to a junction with US 2 in East</t>
  </si>
  <si>
    <t>Minor</t>
  </si>
  <si>
    <t>Montpelier; and then from another junction with</t>
  </si>
  <si>
    <t>US 2 in East Montpelier Northerly via Calais</t>
  </si>
  <si>
    <t>Hardwick Village; and then from a junction with</t>
  </si>
  <si>
    <t>the town of Barton.</t>
  </si>
  <si>
    <t>038</t>
  </si>
  <si>
    <t>039</t>
  </si>
  <si>
    <t>040</t>
  </si>
  <si>
    <t xml:space="preserve">From the I-91 / Fairlee SH Interchange in </t>
  </si>
  <si>
    <t>Orange.................</t>
  </si>
  <si>
    <t>Fairlee SH</t>
  </si>
  <si>
    <t xml:space="preserve">Fairlee Easterly to the Vermont-New </t>
  </si>
  <si>
    <t>Hampshire State Line at the West end of the</t>
  </si>
  <si>
    <t>bridge over the Connecticut River.</t>
  </si>
  <si>
    <t>041</t>
  </si>
  <si>
    <t>US 5, St.</t>
  </si>
  <si>
    <t>From the Southern junction with US 2 in St.</t>
  </si>
  <si>
    <t>Caledonia....................</t>
  </si>
  <si>
    <t>Johnsbury SH</t>
  </si>
  <si>
    <t xml:space="preserve">Johnsbury Urban Compact Northerly to a </t>
  </si>
  <si>
    <t>junction with US 5; and then Northwesterly</t>
  </si>
  <si>
    <t>1.019 miles to the I-91 Interchange in the town</t>
  </si>
  <si>
    <t>of St. Johnsbury.</t>
  </si>
  <si>
    <t>042</t>
  </si>
  <si>
    <t>From the I-89 Interchange in the town of Berlin</t>
  </si>
  <si>
    <t>Barre.</t>
  </si>
  <si>
    <t>043</t>
  </si>
  <si>
    <t>044</t>
  </si>
  <si>
    <t>ST. Albans SH</t>
  </si>
  <si>
    <t>From a junction with US 7 in the city of St.</t>
  </si>
  <si>
    <t>Franklin..................</t>
  </si>
  <si>
    <t>South</t>
  </si>
  <si>
    <t xml:space="preserve">Albans Easterly to the I-89 Interchange in the </t>
  </si>
  <si>
    <t>Other Freeway &amp;</t>
  </si>
  <si>
    <t>town of St. Albans.</t>
  </si>
  <si>
    <t>045</t>
  </si>
  <si>
    <t>GRAND TOTAL</t>
  </si>
  <si>
    <t>US-5</t>
  </si>
  <si>
    <t>US-5 = 0.300 miles</t>
  </si>
  <si>
    <t>*016</t>
  </si>
  <si>
    <t xml:space="preserve">Date of </t>
  </si>
  <si>
    <t>Edits</t>
  </si>
  <si>
    <t>VT-103</t>
  </si>
  <si>
    <t>Maple St. added = +0.130</t>
  </si>
  <si>
    <t>Chester</t>
  </si>
  <si>
    <t>Depot St. deleted = -0.189</t>
  </si>
  <si>
    <t>Old Cl 1 VT103 deleted = -0.092</t>
  </si>
  <si>
    <t>For a Total of :  -0.151</t>
  </si>
  <si>
    <t>add 0.570</t>
  </si>
  <si>
    <t>add 0.198</t>
  </si>
  <si>
    <t>Add in from ramps A/E to interchange.</t>
  </si>
  <si>
    <t>For a Total of : +0.768</t>
  </si>
  <si>
    <t>Re routing of VT-103:</t>
  </si>
  <si>
    <t>NHS Technical Correction:</t>
  </si>
  <si>
    <t>Description</t>
  </si>
  <si>
    <t>VT-11</t>
  </si>
  <si>
    <t>Addition of Main St (former VT-103, Class 1) to</t>
  </si>
  <si>
    <t>VT-11 mileage.</t>
  </si>
  <si>
    <t xml:space="preserve">Addition of :   0.092 miles </t>
  </si>
  <si>
    <t>*025</t>
  </si>
  <si>
    <t>US-5 (NHS)</t>
  </si>
  <si>
    <t>In Rockingham from Ramp A/E (MM3.34)</t>
  </si>
  <si>
    <t>to intersection with VT-103 (MM 3.91).</t>
  </si>
  <si>
    <t>**025</t>
  </si>
  <si>
    <t>From jct with US-5 in Rockingham</t>
  </si>
  <si>
    <t xml:space="preserve">Northwesterly via Chester Depot </t>
  </si>
  <si>
    <t>both from FC07 to FC02.</t>
  </si>
  <si>
    <t>both in Rockingham.</t>
  </si>
  <si>
    <t>updated Jan 2002</t>
  </si>
  <si>
    <t>VT 67A Conn.</t>
  </si>
  <si>
    <t>VT 112, VT 100,</t>
  </si>
  <si>
    <t>VT 67</t>
  </si>
  <si>
    <t>VT 30</t>
  </si>
  <si>
    <t>VT 11 = 33.822 miles</t>
  </si>
  <si>
    <t>VT 10 = 4.373 miles</t>
  </si>
  <si>
    <t>VT 106 = 3.283 miles</t>
  </si>
  <si>
    <t xml:space="preserve">VT 22A, </t>
  </si>
  <si>
    <t>VT 131 (NHS),</t>
  </si>
  <si>
    <t>VT 12 (NHS)</t>
  </si>
  <si>
    <t>VT 313</t>
  </si>
  <si>
    <t>VT 116</t>
  </si>
  <si>
    <t>VT 100,</t>
  </si>
  <si>
    <t>VT 107</t>
  </si>
  <si>
    <t xml:space="preserve">VT 104, </t>
  </si>
  <si>
    <t>VT 104A, US 7</t>
  </si>
  <si>
    <t>US 5, VT 123</t>
  </si>
  <si>
    <t>VT 103 (NHS)</t>
  </si>
  <si>
    <t>VT 62, US 302</t>
  </si>
  <si>
    <t>VT 108</t>
  </si>
  <si>
    <t>VT 100</t>
  </si>
  <si>
    <t>VT 15</t>
  </si>
  <si>
    <t>VT 25</t>
  </si>
  <si>
    <t>VT 17</t>
  </si>
  <si>
    <t>VT 105</t>
  </si>
  <si>
    <t>VT 117</t>
  </si>
  <si>
    <t>VT 78, US 7</t>
  </si>
  <si>
    <t>VT 14, VT 16</t>
  </si>
  <si>
    <t>US 5, VT 25A,</t>
  </si>
  <si>
    <t>VT 63</t>
  </si>
  <si>
    <t>Jacksonville to a junction with VT 9 East of</t>
  </si>
  <si>
    <t>Wilmington Village; and then from VT 9 in</t>
  </si>
  <si>
    <t>to a junction with VT 30 in the hamlet of</t>
  </si>
  <si>
    <t>East Jamaica; and then from VT 30 in the</t>
  </si>
  <si>
    <t xml:space="preserve">hamlet of Rawsonville to a junction with VT 11 </t>
  </si>
  <si>
    <t xml:space="preserve">in Londonderry; and then from VT 11 in the </t>
  </si>
  <si>
    <t>of Weston to a junction with VT 103 in Ludlow</t>
  </si>
  <si>
    <t>Village; and then from VT 103 North of Ludlow</t>
  </si>
  <si>
    <t>hamlet of Bridgewater; and then from VT 107</t>
  </si>
  <si>
    <t>easterly to a junction with VT 67A in North</t>
  </si>
  <si>
    <t>East Jamaica to a junction with VT 11 in</t>
  </si>
  <si>
    <t>Winhall; and then from the VT 11 / VT 7A</t>
  </si>
  <si>
    <t xml:space="preserve">junction with VT 103 in Chester Depot Urban </t>
  </si>
  <si>
    <t xml:space="preserve">Compact; and then from VT 103 in the hamlet </t>
  </si>
  <si>
    <t xml:space="preserve">From the US 4 / VT 22A Interchange in Fair </t>
  </si>
  <si>
    <t>From a junction with VT 15 in Cambridge</t>
  </si>
  <si>
    <t xml:space="preserve">From a junction with VT 15 in Jeffersonville </t>
  </si>
  <si>
    <t>to a junction with VT 105 in Enosburg Falls</t>
  </si>
  <si>
    <t xml:space="preserve">From the I-89 / VT 100 Interchange in </t>
  </si>
  <si>
    <t xml:space="preserve">junction with VT 15 in Morrisville; and then </t>
  </si>
  <si>
    <t>from VT 15 in Hyde Park Village Northerly via</t>
  </si>
  <si>
    <t>VT 105 in the town of Newport.</t>
  </si>
  <si>
    <t>From the I-91 / VT 25 Interchange Southwest</t>
  </si>
  <si>
    <t>New Haven Easterly to a junction with VT 116</t>
  </si>
  <si>
    <t xml:space="preserve">VT 191 Southeasterly to I-91 in the city of </t>
  </si>
  <si>
    <t>the Missisquoi Bay Bridge to the I-89 / VT 78</t>
  </si>
  <si>
    <t xml:space="preserve">and Woodbury to a junction with VT 15 in </t>
  </si>
  <si>
    <t xml:space="preserve">VT 15 East of Hardwick village via Greensboro </t>
  </si>
  <si>
    <t xml:space="preserve">and Glover to the I-91 / VT 16 Interchange in </t>
  </si>
  <si>
    <t>Easterly to a junction with VT 14 in the town of</t>
  </si>
  <si>
    <t>VT 9 (NHS)</t>
  </si>
  <si>
    <t>from the I-91 Interchange north of Brattleboro</t>
  </si>
  <si>
    <t>VT 279</t>
  </si>
  <si>
    <t>total w/ 279</t>
  </si>
  <si>
    <t>absorbed into VT 279</t>
  </si>
  <si>
    <t>From VT 7A in Manchester Center Depot</t>
  </si>
  <si>
    <t>(NSH-9270)</t>
  </si>
  <si>
    <t xml:space="preserve">including F.A.P. route 117-1 (NSH-9270) </t>
  </si>
  <si>
    <t xml:space="preserve">southeasterly to a junction with US 7 in the town </t>
  </si>
  <si>
    <t>of Ferrisburg, 0.799 miles in length.</t>
  </si>
  <si>
    <t xml:space="preserve">Northerly to Bennington Urban Compact Limit, </t>
  </si>
  <si>
    <t xml:space="preserve">then from northern Bennington Urban Compact </t>
  </si>
  <si>
    <t xml:space="preserve">through the towns of </t>
  </si>
  <si>
    <t>BR US 4 (FAP 120-1)</t>
  </si>
  <si>
    <t xml:space="preserve">Route 120-1 from begin of road south of US 4 </t>
  </si>
  <si>
    <t>to VT 4A in the town of West Rutland,</t>
  </si>
  <si>
    <t xml:space="preserve">0.546 mile in length, and F.A.P. Route </t>
  </si>
  <si>
    <t>Burlington; including F.A.P. Route 121-1 from</t>
  </si>
  <si>
    <t xml:space="preserve">I-89 to US 2 in South Burlington, 1.507 miles </t>
  </si>
  <si>
    <t>(FAP 121-1)</t>
  </si>
  <si>
    <t xml:space="preserve">Berlin to a junction with Paine Turnpike and start </t>
  </si>
  <si>
    <t xml:space="preserve">of FAP 126-1, and then from end of FAP 126-1 </t>
  </si>
  <si>
    <t xml:space="preserve">to US 302/VT 14, then easterly along US 302 via </t>
  </si>
  <si>
    <t xml:space="preserve">Barre, Orange, Groton,Ryegate, and Wells River </t>
  </si>
  <si>
    <t>to the Vermont-New Hampshire State Line.</t>
  </si>
  <si>
    <t>Village to the Ryegate, and Wells River Village</t>
  </si>
  <si>
    <t>Urban Freeway</t>
  </si>
  <si>
    <t xml:space="preserve">; and then from a junction with US 7 in </t>
  </si>
  <si>
    <t>changed - Newport Urban added</t>
  </si>
  <si>
    <t>Newport City, Brighton, and</t>
  </si>
  <si>
    <t>US 5, VT 191</t>
  </si>
  <si>
    <t>2005 FILE</t>
  </si>
  <si>
    <t>updated May 2005</t>
  </si>
  <si>
    <t xml:space="preserve">From the proposed junction with VT 127 in </t>
  </si>
  <si>
    <t xml:space="preserve">Colchester to TH 1 (Heinsberg Rd); and then </t>
  </si>
  <si>
    <t xml:space="preserve">from TH 1 to a junction with VT 117; and then </t>
  </si>
  <si>
    <t>to proposed I-89 Interchange</t>
  </si>
  <si>
    <t>as-built</t>
  </si>
  <si>
    <t>propsed</t>
  </si>
  <si>
    <t>also see arterial Descriptions.mdb for breakdown of sections</t>
  </si>
  <si>
    <t>ROUTE NUMBER</t>
  </si>
  <si>
    <t>Check this one</t>
  </si>
  <si>
    <t>Arlington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</si>
</sst>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_)"/>
    <numFmt numFmtId="173" formatCode="mm/dd/yy"/>
    <numFmt numFmtId="174" formatCode="0.000"/>
  </numFmts>
  <fonts count="5">
    <font>
      <sz val="12"/>
      <name val="Helv"/>
      <family val="0"/>
    </font>
    <font>
      <sz val="10"/>
      <name val="Arial"/>
      <family val="0"/>
    </font>
    <font>
      <sz val="8"/>
      <name val="Helv"/>
      <family val="0"/>
    </font>
    <font>
      <b/>
      <sz val="8"/>
      <name val="Helv"/>
      <family val="0"/>
    </font>
    <font>
      <strike/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172" fontId="0" fillId="0" borderId="0" xfId="0" applyAlignment="1">
      <alignment/>
    </xf>
    <xf numFmtId="172" fontId="2" fillId="0" borderId="1" xfId="0" applyFont="1" applyBorder="1" applyAlignment="1">
      <alignment/>
    </xf>
    <xf numFmtId="172" fontId="2" fillId="0" borderId="1" xfId="0" applyFont="1" applyBorder="1" applyAlignment="1" applyProtection="1">
      <alignment horizontal="centerContinuous"/>
      <protection/>
    </xf>
    <xf numFmtId="172" fontId="2" fillId="0" borderId="0" xfId="0" applyFont="1" applyBorder="1" applyAlignment="1" applyProtection="1">
      <alignment horizontal="left"/>
      <protection/>
    </xf>
    <xf numFmtId="172" fontId="2" fillId="0" borderId="0" xfId="0" applyFont="1" applyBorder="1" applyAlignment="1">
      <alignment/>
    </xf>
    <xf numFmtId="172" fontId="2" fillId="0" borderId="0" xfId="0" applyFont="1" applyBorder="1" applyAlignment="1">
      <alignment horizontal="centerContinuous"/>
    </xf>
    <xf numFmtId="172" fontId="2" fillId="0" borderId="2" xfId="0" applyFont="1" applyBorder="1" applyAlignment="1">
      <alignment/>
    </xf>
    <xf numFmtId="172" fontId="2" fillId="0" borderId="3" xfId="0" applyFont="1" applyBorder="1" applyAlignment="1">
      <alignment/>
    </xf>
    <xf numFmtId="172" fontId="2" fillId="0" borderId="3" xfId="0" applyFont="1" applyBorder="1" applyAlignment="1" applyProtection="1">
      <alignment horizontal="centerContinuous"/>
      <protection/>
    </xf>
    <xf numFmtId="172" fontId="2" fillId="0" borderId="4" xfId="0" applyFont="1" applyBorder="1" applyAlignment="1">
      <alignment/>
    </xf>
    <xf numFmtId="172" fontId="2" fillId="0" borderId="5" xfId="0" applyFont="1" applyBorder="1" applyAlignment="1">
      <alignment horizontal="centerContinuous"/>
    </xf>
    <xf numFmtId="172" fontId="2" fillId="0" borderId="5" xfId="0" applyFont="1" applyBorder="1" applyAlignment="1" applyProtection="1">
      <alignment horizontal="center"/>
      <protection/>
    </xf>
    <xf numFmtId="172" fontId="2" fillId="0" borderId="5" xfId="0" applyFont="1" applyBorder="1" applyAlignment="1" applyProtection="1">
      <alignment horizontal="left" wrapText="1"/>
      <protection/>
    </xf>
    <xf numFmtId="172" fontId="2" fillId="0" borderId="5" xfId="0" applyFont="1" applyBorder="1" applyAlignment="1" applyProtection="1">
      <alignment horizontal="left"/>
      <protection/>
    </xf>
    <xf numFmtId="172" fontId="2" fillId="0" borderId="5" xfId="0" applyFont="1" applyBorder="1" applyAlignment="1" applyProtection="1">
      <alignment/>
      <protection/>
    </xf>
    <xf numFmtId="172" fontId="2" fillId="0" borderId="5" xfId="0" applyFont="1" applyBorder="1" applyAlignment="1" applyProtection="1">
      <alignment horizontal="right"/>
      <protection/>
    </xf>
    <xf numFmtId="172" fontId="2" fillId="0" borderId="5" xfId="0" applyFont="1" applyBorder="1" applyAlignment="1">
      <alignment/>
    </xf>
    <xf numFmtId="172" fontId="2" fillId="0" borderId="5" xfId="0" applyFont="1" applyBorder="1" applyAlignment="1" applyProtection="1">
      <alignment horizontal="centerContinuous"/>
      <protection/>
    </xf>
    <xf numFmtId="172" fontId="2" fillId="0" borderId="6" xfId="0" applyFont="1" applyBorder="1" applyAlignment="1">
      <alignment horizontal="centerContinuous"/>
    </xf>
    <xf numFmtId="172" fontId="2" fillId="0" borderId="6" xfId="0" applyFont="1" applyBorder="1" applyAlignment="1">
      <alignment/>
    </xf>
    <xf numFmtId="172" fontId="2" fillId="0" borderId="6" xfId="0" applyFont="1" applyBorder="1" applyAlignment="1">
      <alignment wrapText="1"/>
    </xf>
    <xf numFmtId="172" fontId="2" fillId="0" borderId="6" xfId="0" applyFont="1" applyBorder="1" applyAlignment="1" applyProtection="1">
      <alignment horizontal="right"/>
      <protection/>
    </xf>
    <xf numFmtId="172" fontId="2" fillId="0" borderId="6" xfId="0" applyFont="1" applyBorder="1" applyAlignment="1" applyProtection="1">
      <alignment/>
      <protection/>
    </xf>
    <xf numFmtId="172" fontId="2" fillId="0" borderId="3" xfId="0" applyFont="1" applyBorder="1" applyAlignment="1">
      <alignment horizontal="centerContinuous"/>
    </xf>
    <xf numFmtId="172" fontId="2" fillId="0" borderId="3" xfId="0" applyFont="1" applyBorder="1" applyAlignment="1">
      <alignment wrapText="1"/>
    </xf>
    <xf numFmtId="172" fontId="2" fillId="0" borderId="5" xfId="0" applyFont="1" applyBorder="1" applyAlignment="1">
      <alignment wrapText="1"/>
    </xf>
    <xf numFmtId="172" fontId="3" fillId="0" borderId="6" xfId="0" applyFont="1" applyBorder="1" applyAlignment="1" applyProtection="1">
      <alignment horizontal="left"/>
      <protection/>
    </xf>
    <xf numFmtId="172" fontId="2" fillId="0" borderId="6" xfId="0" applyFont="1" applyBorder="1" applyAlignment="1" applyProtection="1">
      <alignment horizontal="center"/>
      <protection/>
    </xf>
    <xf numFmtId="172" fontId="2" fillId="0" borderId="7" xfId="0" applyFont="1" applyBorder="1" applyAlignment="1">
      <alignment/>
    </xf>
    <xf numFmtId="173" fontId="2" fillId="0" borderId="0" xfId="0" applyNumberFormat="1" applyFont="1" applyBorder="1" applyAlignment="1">
      <alignment horizontal="center"/>
    </xf>
    <xf numFmtId="172" fontId="3" fillId="0" borderId="0" xfId="0" applyFont="1" applyBorder="1" applyAlignment="1">
      <alignment/>
    </xf>
    <xf numFmtId="172" fontId="2" fillId="0" borderId="8" xfId="0" applyFont="1" applyBorder="1" applyAlignment="1">
      <alignment/>
    </xf>
    <xf numFmtId="172" fontId="3" fillId="0" borderId="0" xfId="0" applyFont="1" applyBorder="1" applyAlignment="1">
      <alignment horizontal="center"/>
    </xf>
    <xf numFmtId="172" fontId="4" fillId="0" borderId="5" xfId="0" applyFont="1" applyBorder="1" applyAlignment="1" applyProtection="1">
      <alignment horizontal="centerContinuous"/>
      <protection/>
    </xf>
    <xf numFmtId="172" fontId="2" fillId="0" borderId="0" xfId="0" applyFont="1" applyBorder="1" applyAlignment="1" quotePrefix="1">
      <alignment horizontal="center"/>
    </xf>
    <xf numFmtId="172" fontId="4" fillId="0" borderId="5" xfId="0" applyFont="1" applyBorder="1" applyAlignment="1" applyProtection="1">
      <alignment horizontal="center"/>
      <protection/>
    </xf>
    <xf numFmtId="172" fontId="2" fillId="0" borderId="0" xfId="0" applyFont="1" applyBorder="1" applyAlignment="1">
      <alignment horizontal="center"/>
    </xf>
    <xf numFmtId="172" fontId="2" fillId="0" borderId="9" xfId="0" applyFont="1" applyBorder="1" applyAlignment="1">
      <alignment/>
    </xf>
    <xf numFmtId="172" fontId="2" fillId="2" borderId="3" xfId="0" applyFont="1" applyFill="1" applyBorder="1" applyAlignment="1">
      <alignment/>
    </xf>
    <xf numFmtId="172" fontId="2" fillId="2" borderId="3" xfId="0" applyFont="1" applyFill="1" applyBorder="1" applyAlignment="1">
      <alignment wrapText="1"/>
    </xf>
    <xf numFmtId="172" fontId="2" fillId="2" borderId="5" xfId="0" applyFont="1" applyFill="1" applyBorder="1" applyAlignment="1" applyProtection="1">
      <alignment horizontal="center"/>
      <protection/>
    </xf>
    <xf numFmtId="172" fontId="2" fillId="2" borderId="5" xfId="0" applyFont="1" applyFill="1" applyBorder="1" applyAlignment="1" applyProtection="1">
      <alignment horizontal="left" wrapText="1"/>
      <protection/>
    </xf>
    <xf numFmtId="172" fontId="2" fillId="2" borderId="5" xfId="0" applyFont="1" applyFill="1" applyBorder="1" applyAlignment="1" applyProtection="1">
      <alignment horizontal="left"/>
      <protection/>
    </xf>
    <xf numFmtId="172" fontId="2" fillId="2" borderId="5" xfId="0" applyFont="1" applyFill="1" applyBorder="1" applyAlignment="1" applyProtection="1">
      <alignment horizontal="right"/>
      <protection/>
    </xf>
    <xf numFmtId="172" fontId="2" fillId="2" borderId="5" xfId="0" applyFont="1" applyFill="1" applyBorder="1" applyAlignment="1" applyProtection="1">
      <alignment/>
      <protection/>
    </xf>
    <xf numFmtId="172" fontId="2" fillId="2" borderId="5" xfId="0" applyFont="1" applyFill="1" applyBorder="1" applyAlignment="1">
      <alignment/>
    </xf>
    <xf numFmtId="172" fontId="2" fillId="2" borderId="6" xfId="0" applyFont="1" applyFill="1" applyBorder="1" applyAlignment="1">
      <alignment/>
    </xf>
    <xf numFmtId="172" fontId="2" fillId="2" borderId="6" xfId="0" applyFont="1" applyFill="1" applyBorder="1" applyAlignment="1">
      <alignment wrapText="1"/>
    </xf>
    <xf numFmtId="172" fontId="2" fillId="2" borderId="6" xfId="0" applyFont="1" applyFill="1" applyBorder="1" applyAlignment="1" applyProtection="1">
      <alignment horizontal="right"/>
      <protection/>
    </xf>
    <xf numFmtId="172" fontId="2" fillId="2" borderId="6" xfId="0" applyFont="1" applyFill="1" applyBorder="1" applyAlignment="1" applyProtection="1">
      <alignment/>
      <protection/>
    </xf>
    <xf numFmtId="172" fontId="2" fillId="2" borderId="3" xfId="0" applyFont="1" applyFill="1" applyBorder="1" applyAlignment="1" applyProtection="1">
      <alignment horizontal="centerContinuous"/>
      <protection/>
    </xf>
    <xf numFmtId="172" fontId="2" fillId="2" borderId="3" xfId="0" applyFont="1" applyFill="1" applyBorder="1" applyAlignment="1" applyProtection="1">
      <alignment horizontal="left" wrapText="1"/>
      <protection/>
    </xf>
    <xf numFmtId="172" fontId="2" fillId="2" borderId="3" xfId="0" applyFont="1" applyFill="1" applyBorder="1" applyAlignment="1" applyProtection="1">
      <alignment horizontal="left"/>
      <protection/>
    </xf>
    <xf numFmtId="172" fontId="2" fillId="2" borderId="3" xfId="0" applyFont="1" applyFill="1" applyBorder="1" applyAlignment="1" applyProtection="1">
      <alignment/>
      <protection/>
    </xf>
    <xf numFmtId="172" fontId="2" fillId="2" borderId="3" xfId="0" applyFont="1" applyFill="1" applyBorder="1" applyAlignment="1" applyProtection="1">
      <alignment horizontal="right"/>
      <protection/>
    </xf>
    <xf numFmtId="172" fontId="2" fillId="2" borderId="5" xfId="0" applyFont="1" applyFill="1" applyBorder="1" applyAlignment="1">
      <alignment horizontal="centerContinuous"/>
    </xf>
    <xf numFmtId="172" fontId="2" fillId="2" borderId="5" xfId="0" applyFont="1" applyFill="1" applyBorder="1" applyAlignment="1" applyProtection="1">
      <alignment horizontal="centerContinuous"/>
      <protection/>
    </xf>
    <xf numFmtId="172" fontId="2" fillId="2" borderId="6" xfId="0" applyFont="1" applyFill="1" applyBorder="1" applyAlignment="1">
      <alignment horizontal="centerContinuous"/>
    </xf>
    <xf numFmtId="172" fontId="4" fillId="2" borderId="3" xfId="0" applyFont="1" applyFill="1" applyBorder="1" applyAlignment="1" applyProtection="1">
      <alignment horizontal="centerContinuous"/>
      <protection/>
    </xf>
    <xf numFmtId="172" fontId="4" fillId="2" borderId="3" xfId="0" applyFont="1" applyFill="1" applyBorder="1" applyAlignment="1" applyProtection="1">
      <alignment horizontal="left" wrapText="1"/>
      <protection/>
    </xf>
    <xf numFmtId="172" fontId="4" fillId="2" borderId="3" xfId="0" applyFont="1" applyFill="1" applyBorder="1" applyAlignment="1" applyProtection="1">
      <alignment horizontal="left"/>
      <protection/>
    </xf>
    <xf numFmtId="172" fontId="4" fillId="2" borderId="3" xfId="0" applyFont="1" applyFill="1" applyBorder="1" applyAlignment="1" applyProtection="1">
      <alignment/>
      <protection/>
    </xf>
    <xf numFmtId="172" fontId="4" fillId="2" borderId="3" xfId="0" applyFont="1" applyFill="1" applyBorder="1" applyAlignment="1" applyProtection="1">
      <alignment horizontal="right"/>
      <protection/>
    </xf>
    <xf numFmtId="172" fontId="4" fillId="2" borderId="5" xfId="0" applyFont="1" applyFill="1" applyBorder="1" applyAlignment="1">
      <alignment horizontal="centerContinuous"/>
    </xf>
    <xf numFmtId="172" fontId="4" fillId="2" borderId="5" xfId="0" applyFont="1" applyFill="1" applyBorder="1" applyAlignment="1" applyProtection="1">
      <alignment horizontal="centerContinuous"/>
      <protection/>
    </xf>
    <xf numFmtId="172" fontId="4" fillId="2" borderId="5" xfId="0" applyFont="1" applyFill="1" applyBorder="1" applyAlignment="1" applyProtection="1">
      <alignment horizontal="left" wrapText="1"/>
      <protection/>
    </xf>
    <xf numFmtId="172" fontId="4" fillId="2" borderId="5" xfId="0" applyFont="1" applyFill="1" applyBorder="1" applyAlignment="1">
      <alignment/>
    </xf>
    <xf numFmtId="172" fontId="4" fillId="2" borderId="6" xfId="0" applyFont="1" applyFill="1" applyBorder="1" applyAlignment="1">
      <alignment horizontal="centerContinuous"/>
    </xf>
    <xf numFmtId="172" fontId="4" fillId="2" borderId="6" xfId="0" applyFont="1" applyFill="1" applyBorder="1" applyAlignment="1">
      <alignment wrapText="1"/>
    </xf>
    <xf numFmtId="172" fontId="4" fillId="2" borderId="6" xfId="0" applyFont="1" applyFill="1" applyBorder="1" applyAlignment="1" applyProtection="1">
      <alignment horizontal="right"/>
      <protection/>
    </xf>
    <xf numFmtId="172" fontId="4" fillId="2" borderId="6" xfId="0" applyFont="1" applyFill="1" applyBorder="1" applyAlignment="1" applyProtection="1">
      <alignment/>
      <protection/>
    </xf>
    <xf numFmtId="172" fontId="4" fillId="2" borderId="6" xfId="0" applyFont="1" applyFill="1" applyBorder="1" applyAlignment="1" applyProtection="1">
      <alignment horizontal="center"/>
      <protection/>
    </xf>
    <xf numFmtId="172" fontId="2" fillId="2" borderId="5" xfId="0" applyFont="1" applyFill="1" applyBorder="1" applyAlignment="1">
      <alignment wrapText="1"/>
    </xf>
    <xf numFmtId="172" fontId="2" fillId="2" borderId="5" xfId="0" applyFont="1" applyFill="1" applyBorder="1" applyAlignment="1">
      <alignment horizontal="center"/>
    </xf>
    <xf numFmtId="172" fontId="2" fillId="2" borderId="8" xfId="0" applyFont="1" applyFill="1" applyBorder="1" applyAlignment="1">
      <alignment/>
    </xf>
    <xf numFmtId="172" fontId="2" fillId="2" borderId="8" xfId="0" applyFont="1" applyFill="1" applyBorder="1" applyAlignment="1">
      <alignment wrapText="1"/>
    </xf>
    <xf numFmtId="172" fontId="2" fillId="2" borderId="8" xfId="0" applyFont="1" applyFill="1" applyBorder="1" applyAlignment="1" applyProtection="1">
      <alignment horizontal="right"/>
      <protection/>
    </xf>
    <xf numFmtId="172" fontId="2" fillId="2" borderId="8" xfId="0" applyFont="1" applyFill="1" applyBorder="1" applyAlignment="1" applyProtection="1">
      <alignment/>
      <protection/>
    </xf>
    <xf numFmtId="172" fontId="2" fillId="0" borderId="3" xfId="0" applyFont="1" applyBorder="1" applyAlignment="1">
      <alignment horizontal="left"/>
    </xf>
    <xf numFmtId="172" fontId="2" fillId="2" borderId="5" xfId="0" applyFont="1" applyFill="1" applyBorder="1" applyAlignment="1">
      <alignment horizontal="right"/>
    </xf>
    <xf numFmtId="172" fontId="2" fillId="0" borderId="6" xfId="0" applyFont="1" applyBorder="1" applyAlignment="1" applyProtection="1">
      <alignment horizontal="centerContinuous"/>
      <protection/>
    </xf>
    <xf numFmtId="172" fontId="2" fillId="0" borderId="10" xfId="0" applyFont="1" applyBorder="1" applyAlignment="1">
      <alignment horizontal="centerContinuous"/>
    </xf>
    <xf numFmtId="172" fontId="2" fillId="0" borderId="11" xfId="0" applyFont="1" applyBorder="1" applyAlignment="1">
      <alignment horizontal="centerContinuous"/>
    </xf>
    <xf numFmtId="172" fontId="2" fillId="0" borderId="2" xfId="0" applyFont="1" applyBorder="1" applyAlignment="1" applyProtection="1">
      <alignment horizontal="center"/>
      <protection/>
    </xf>
    <xf numFmtId="172" fontId="2" fillId="0" borderId="11" xfId="0" applyFont="1" applyBorder="1" applyAlignment="1" applyProtection="1">
      <alignment horizontal="center"/>
      <protection/>
    </xf>
    <xf numFmtId="172" fontId="2" fillId="0" borderId="6" xfId="0" applyFont="1" applyBorder="1" applyAlignment="1" applyProtection="1">
      <alignment horizontal="centerContinuous" wrapText="1"/>
      <protection/>
    </xf>
    <xf numFmtId="172" fontId="2" fillId="0" borderId="12" xfId="0" applyFont="1" applyBorder="1" applyAlignment="1">
      <alignment/>
    </xf>
    <xf numFmtId="172" fontId="2" fillId="0" borderId="13" xfId="0" applyFont="1" applyBorder="1" applyAlignment="1">
      <alignment/>
    </xf>
    <xf numFmtId="172" fontId="2" fillId="0" borderId="13" xfId="0" applyFont="1" applyBorder="1" applyAlignment="1">
      <alignment wrapText="1"/>
    </xf>
    <xf numFmtId="172" fontId="2" fillId="0" borderId="14" xfId="0" applyFont="1" applyBorder="1" applyAlignment="1">
      <alignment/>
    </xf>
    <xf numFmtId="172" fontId="2" fillId="0" borderId="15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16"/>
  <sheetViews>
    <sheetView showGridLines="0" tabSelected="1" workbookViewId="0" topLeftCell="A265">
      <selection activeCell="E297" sqref="E297"/>
    </sheetView>
  </sheetViews>
  <sheetFormatPr defaultColWidth="9.77734375" defaultRowHeight="15.75"/>
  <cols>
    <col min="1" max="1" width="0.44140625" style="4" customWidth="1"/>
    <col min="2" max="2" width="7.10546875" style="4" customWidth="1"/>
    <col min="3" max="3" width="14.10546875" style="4" customWidth="1"/>
    <col min="4" max="4" width="26.88671875" style="4" customWidth="1"/>
    <col min="5" max="5" width="11.88671875" style="4" customWidth="1"/>
    <col min="6" max="6" width="7.6640625" style="4" customWidth="1"/>
    <col min="7" max="7" width="7.77734375" style="4" customWidth="1"/>
    <col min="8" max="8" width="6.88671875" style="4" customWidth="1"/>
    <col min="9" max="9" width="6.4453125" style="4" customWidth="1"/>
    <col min="10" max="16384" width="9.77734375" style="4" customWidth="1"/>
  </cols>
  <sheetData>
    <row r="1" ht="10.5">
      <c r="B1" s="3" t="s">
        <v>0</v>
      </c>
    </row>
    <row r="2" ht="10.5">
      <c r="B2" s="3" t="s">
        <v>1</v>
      </c>
    </row>
    <row r="3" spans="2:4" ht="10.5">
      <c r="B3" s="3" t="s">
        <v>2</v>
      </c>
      <c r="C3" s="3" t="s">
        <v>3</v>
      </c>
      <c r="D3" s="32" t="s">
        <v>414</v>
      </c>
    </row>
    <row r="4" ht="10.5">
      <c r="C4" s="4" t="s">
        <v>322</v>
      </c>
    </row>
    <row r="5" spans="3:4" ht="10.5">
      <c r="C5" s="4" t="s">
        <v>415</v>
      </c>
      <c r="D5" s="3" t="s">
        <v>4</v>
      </c>
    </row>
    <row r="6" ht="10.5">
      <c r="D6" s="3" t="s">
        <v>5</v>
      </c>
    </row>
    <row r="9" spans="2:9" ht="10.5">
      <c r="B9" s="83" t="s">
        <v>423</v>
      </c>
      <c r="C9" s="84"/>
      <c r="D9" s="7"/>
      <c r="E9" s="1"/>
      <c r="F9" s="2" t="s">
        <v>6</v>
      </c>
      <c r="G9" s="6"/>
      <c r="H9" s="81"/>
      <c r="I9" s="82"/>
    </row>
    <row r="10" spans="2:9" ht="10.5">
      <c r="B10" s="16"/>
      <c r="C10" s="17" t="s">
        <v>7</v>
      </c>
      <c r="D10" s="11" t="s">
        <v>8</v>
      </c>
      <c r="E10" s="8"/>
      <c r="F10" s="7"/>
      <c r="G10" s="7"/>
      <c r="H10" s="24"/>
      <c r="I10" s="87"/>
    </row>
    <row r="11" spans="2:9" ht="21">
      <c r="B11" s="80" t="s">
        <v>10</v>
      </c>
      <c r="C11" s="80" t="s">
        <v>11</v>
      </c>
      <c r="D11" s="19"/>
      <c r="E11" s="80" t="s">
        <v>9</v>
      </c>
      <c r="F11" s="80" t="s">
        <v>12</v>
      </c>
      <c r="G11" s="80" t="s">
        <v>13</v>
      </c>
      <c r="H11" s="85" t="s">
        <v>14</v>
      </c>
      <c r="I11" s="80" t="s">
        <v>15</v>
      </c>
    </row>
    <row r="12" ht="10.5">
      <c r="B12" s="5"/>
    </row>
    <row r="13" spans="2:9" ht="10.5">
      <c r="B13" s="50" t="s">
        <v>16</v>
      </c>
      <c r="C13" s="50" t="s">
        <v>383</v>
      </c>
      <c r="D13" s="51" t="s">
        <v>17</v>
      </c>
      <c r="E13" s="52" t="s">
        <v>18</v>
      </c>
      <c r="F13" s="53">
        <v>18.979</v>
      </c>
      <c r="G13" s="54" t="s">
        <v>19</v>
      </c>
      <c r="H13" s="53">
        <v>3.148</v>
      </c>
      <c r="I13" s="53">
        <f>F13+G13+H13</f>
        <v>22.127</v>
      </c>
    </row>
    <row r="14" spans="2:9" ht="10.5">
      <c r="B14" s="55"/>
      <c r="C14" s="40" t="s">
        <v>20</v>
      </c>
      <c r="D14" s="41" t="s">
        <v>21</v>
      </c>
      <c r="E14" s="42" t="s">
        <v>22</v>
      </c>
      <c r="F14" s="44">
        <v>19.714</v>
      </c>
      <c r="G14" s="43" t="s">
        <v>19</v>
      </c>
      <c r="H14" s="44">
        <v>2.067</v>
      </c>
      <c r="I14" s="44">
        <f>F14+G14+H14</f>
        <v>21.781</v>
      </c>
    </row>
    <row r="15" spans="2:9" ht="10.5">
      <c r="B15" s="55"/>
      <c r="C15" s="40" t="s">
        <v>23</v>
      </c>
      <c r="D15" s="41" t="s">
        <v>24</v>
      </c>
      <c r="E15" s="45"/>
      <c r="F15" s="45"/>
      <c r="G15" s="45"/>
      <c r="H15" s="45"/>
      <c r="I15" s="45"/>
    </row>
    <row r="16" spans="2:9" ht="10.5">
      <c r="B16" s="55"/>
      <c r="C16" s="45"/>
      <c r="D16" s="41" t="s">
        <v>384</v>
      </c>
      <c r="E16" s="45"/>
      <c r="F16" s="45"/>
      <c r="G16" s="45"/>
      <c r="H16" s="45"/>
      <c r="I16" s="45"/>
    </row>
    <row r="17" spans="2:9" ht="10.5">
      <c r="B17" s="55"/>
      <c r="C17" s="56" t="s">
        <v>25</v>
      </c>
      <c r="D17" s="41" t="s">
        <v>26</v>
      </c>
      <c r="E17" s="45" t="s">
        <v>385</v>
      </c>
      <c r="F17" s="45">
        <v>3.116</v>
      </c>
      <c r="G17" s="45"/>
      <c r="H17" s="45">
        <v>0.625</v>
      </c>
      <c r="I17" s="44">
        <f>F17+G17+H17</f>
        <v>3.741</v>
      </c>
    </row>
    <row r="18" spans="2:9" ht="10.5">
      <c r="B18" s="55"/>
      <c r="C18" s="56" t="s">
        <v>27</v>
      </c>
      <c r="D18" s="41" t="s">
        <v>28</v>
      </c>
      <c r="E18" s="55"/>
      <c r="F18" s="45"/>
      <c r="G18" s="45"/>
      <c r="H18" s="45"/>
      <c r="I18" s="45"/>
    </row>
    <row r="19" spans="2:9" ht="10.5">
      <c r="B19" s="55"/>
      <c r="C19" s="40" t="s">
        <v>29</v>
      </c>
      <c r="D19" s="41" t="s">
        <v>30</v>
      </c>
      <c r="E19" s="45"/>
      <c r="F19" s="45"/>
      <c r="G19" s="45"/>
      <c r="H19" s="45"/>
      <c r="I19" s="45"/>
    </row>
    <row r="20" spans="2:9" ht="10.5">
      <c r="B20" s="55"/>
      <c r="C20" s="45"/>
      <c r="D20" s="41" t="s">
        <v>31</v>
      </c>
      <c r="E20" s="45" t="s">
        <v>386</v>
      </c>
      <c r="F20" s="45">
        <f>SUM(F13:F19)</f>
        <v>41.809</v>
      </c>
      <c r="G20" s="45"/>
      <c r="H20" s="45">
        <f>SUM(H13:H19)</f>
        <v>5.84</v>
      </c>
      <c r="I20" s="45">
        <f>SUM(I13:I19)</f>
        <v>47.649</v>
      </c>
    </row>
    <row r="21" spans="2:9" ht="10.5">
      <c r="B21" s="57"/>
      <c r="C21" s="46"/>
      <c r="D21" s="47"/>
      <c r="E21" s="48" t="s">
        <v>32</v>
      </c>
      <c r="F21" s="49">
        <f>SUM(F13:F14)</f>
        <v>38.693</v>
      </c>
      <c r="G21" s="48" t="s">
        <v>33</v>
      </c>
      <c r="H21" s="49">
        <f>SUM(H13:H14)</f>
        <v>5.215</v>
      </c>
      <c r="I21" s="49">
        <f>SUM(I13:I14)</f>
        <v>43.908</v>
      </c>
    </row>
    <row r="22" spans="2:9" ht="10.5">
      <c r="B22" s="23"/>
      <c r="C22" s="23"/>
      <c r="D22" s="24"/>
      <c r="E22" s="7"/>
      <c r="F22" s="7"/>
      <c r="G22" s="7"/>
      <c r="H22" s="7"/>
      <c r="I22" s="7"/>
    </row>
    <row r="23" spans="2:9" ht="10.5">
      <c r="B23" s="17" t="s">
        <v>34</v>
      </c>
      <c r="C23" s="17" t="s">
        <v>35</v>
      </c>
      <c r="D23" s="25"/>
      <c r="E23" s="16"/>
      <c r="F23" s="16"/>
      <c r="G23" s="16"/>
      <c r="H23" s="16"/>
      <c r="I23" s="16"/>
    </row>
    <row r="24" spans="2:9" ht="10.5">
      <c r="B24" s="10"/>
      <c r="C24" s="10"/>
      <c r="D24" s="25"/>
      <c r="E24" s="16"/>
      <c r="F24" s="16"/>
      <c r="G24" s="16"/>
      <c r="H24" s="16"/>
      <c r="I24" s="16"/>
    </row>
    <row r="25" spans="2:9" ht="10.5">
      <c r="B25" s="18"/>
      <c r="C25" s="18"/>
      <c r="D25" s="20"/>
      <c r="E25" s="19"/>
      <c r="F25" s="19"/>
      <c r="G25" s="19"/>
      <c r="H25" s="19"/>
      <c r="I25" s="19"/>
    </row>
    <row r="26" spans="2:10" ht="10.5">
      <c r="B26" s="58" t="s">
        <v>36</v>
      </c>
      <c r="C26" s="58" t="s">
        <v>323</v>
      </c>
      <c r="D26" s="59" t="s">
        <v>37</v>
      </c>
      <c r="E26" s="60" t="s">
        <v>38</v>
      </c>
      <c r="F26" s="61">
        <v>0.155</v>
      </c>
      <c r="G26" s="62" t="s">
        <v>39</v>
      </c>
      <c r="H26" s="61">
        <v>0.779</v>
      </c>
      <c r="I26" s="61">
        <f>F26+G26+H26</f>
        <v>0.934</v>
      </c>
      <c r="J26" s="4" t="s">
        <v>387</v>
      </c>
    </row>
    <row r="27" spans="2:9" ht="10.5">
      <c r="B27" s="63"/>
      <c r="C27" s="64" t="s">
        <v>20</v>
      </c>
      <c r="D27" s="65" t="s">
        <v>40</v>
      </c>
      <c r="E27" s="66"/>
      <c r="F27" s="66"/>
      <c r="G27" s="66"/>
      <c r="H27" s="66"/>
      <c r="I27" s="66"/>
    </row>
    <row r="28" spans="2:9" ht="10.5">
      <c r="B28" s="63"/>
      <c r="C28" s="64" t="s">
        <v>41</v>
      </c>
      <c r="D28" s="65" t="s">
        <v>42</v>
      </c>
      <c r="E28" s="66"/>
      <c r="F28" s="66"/>
      <c r="G28" s="66"/>
      <c r="H28" s="66"/>
      <c r="I28" s="66"/>
    </row>
    <row r="29" spans="2:9" ht="10.5">
      <c r="B29" s="67"/>
      <c r="C29" s="67"/>
      <c r="D29" s="68"/>
      <c r="E29" s="69" t="s">
        <v>32</v>
      </c>
      <c r="F29" s="70">
        <f>SUM(F26)</f>
        <v>0.155</v>
      </c>
      <c r="G29" s="71" t="s">
        <v>43</v>
      </c>
      <c r="H29" s="70">
        <f>SUM(H26)</f>
        <v>0.779</v>
      </c>
      <c r="I29" s="70">
        <f>SUM(I26)</f>
        <v>0.934</v>
      </c>
    </row>
    <row r="30" spans="2:9" ht="10.5">
      <c r="B30" s="23"/>
      <c r="C30" s="23"/>
      <c r="D30" s="24"/>
      <c r="E30" s="7"/>
      <c r="F30" s="7"/>
      <c r="G30" s="7"/>
      <c r="H30" s="7"/>
      <c r="I30" s="7"/>
    </row>
    <row r="31" spans="2:9" ht="10.5">
      <c r="B31" s="17" t="s">
        <v>44</v>
      </c>
      <c r="C31" s="17" t="s">
        <v>324</v>
      </c>
      <c r="D31" s="12" t="s">
        <v>45</v>
      </c>
      <c r="E31" s="13" t="s">
        <v>22</v>
      </c>
      <c r="F31" s="14">
        <v>44.36</v>
      </c>
      <c r="G31" s="15" t="s">
        <v>46</v>
      </c>
      <c r="H31" s="16"/>
      <c r="I31" s="14">
        <f>F31+G31+H31</f>
        <v>44.36</v>
      </c>
    </row>
    <row r="32" spans="2:9" ht="10.5">
      <c r="B32" s="10"/>
      <c r="C32" s="17" t="s">
        <v>47</v>
      </c>
      <c r="D32" s="12" t="s">
        <v>48</v>
      </c>
      <c r="E32" s="13" t="s">
        <v>49</v>
      </c>
      <c r="F32" s="14">
        <v>39.384</v>
      </c>
      <c r="G32" s="15" t="s">
        <v>46</v>
      </c>
      <c r="H32" s="16"/>
      <c r="I32" s="14">
        <f>F32+G32+H32</f>
        <v>39.384</v>
      </c>
    </row>
    <row r="33" spans="2:9" ht="10.5">
      <c r="B33" s="10"/>
      <c r="C33" s="17" t="s">
        <v>50</v>
      </c>
      <c r="D33" s="12" t="s">
        <v>353</v>
      </c>
      <c r="E33" s="13" t="s">
        <v>51</v>
      </c>
      <c r="F33" s="14">
        <v>12.198</v>
      </c>
      <c r="G33" s="15" t="s">
        <v>46</v>
      </c>
      <c r="H33" s="16"/>
      <c r="I33" s="14">
        <f>F33+G33+H33</f>
        <v>12.198</v>
      </c>
    </row>
    <row r="34" spans="2:9" ht="10.5">
      <c r="B34" s="10"/>
      <c r="C34" s="10"/>
      <c r="D34" s="12" t="s">
        <v>354</v>
      </c>
      <c r="E34" s="13" t="s">
        <v>52</v>
      </c>
      <c r="F34" s="14">
        <v>23.08</v>
      </c>
      <c r="G34" s="15" t="s">
        <v>46</v>
      </c>
      <c r="H34" s="16"/>
      <c r="I34" s="14">
        <f>F34+G34+H34</f>
        <v>23.08</v>
      </c>
    </row>
    <row r="35" spans="2:9" ht="10.5">
      <c r="B35" s="10"/>
      <c r="C35" s="10"/>
      <c r="D35" s="12" t="s">
        <v>53</v>
      </c>
      <c r="E35" s="16"/>
      <c r="F35" s="16"/>
      <c r="G35" s="16"/>
      <c r="H35" s="16"/>
      <c r="I35" s="16"/>
    </row>
    <row r="36" spans="2:9" ht="10.5">
      <c r="B36" s="10"/>
      <c r="C36" s="10"/>
      <c r="D36" s="12" t="s">
        <v>54</v>
      </c>
      <c r="E36" s="16"/>
      <c r="F36" s="16"/>
      <c r="G36" s="16"/>
      <c r="H36" s="16"/>
      <c r="I36" s="16"/>
    </row>
    <row r="37" spans="2:9" ht="10.5">
      <c r="B37" s="10"/>
      <c r="C37" s="10"/>
      <c r="D37" s="12" t="s">
        <v>355</v>
      </c>
      <c r="E37" s="16"/>
      <c r="F37" s="16"/>
      <c r="G37" s="16"/>
      <c r="H37" s="16"/>
      <c r="I37" s="16"/>
    </row>
    <row r="38" spans="2:9" ht="10.5">
      <c r="B38" s="10"/>
      <c r="C38" s="10"/>
      <c r="D38" s="12" t="s">
        <v>356</v>
      </c>
      <c r="E38" s="16"/>
      <c r="F38" s="16"/>
      <c r="G38" s="16"/>
      <c r="H38" s="16"/>
      <c r="I38" s="16"/>
    </row>
    <row r="39" spans="2:9" ht="10.5">
      <c r="B39" s="10"/>
      <c r="C39" s="10"/>
      <c r="D39" s="12" t="s">
        <v>357</v>
      </c>
      <c r="E39" s="16"/>
      <c r="F39" s="16"/>
      <c r="G39" s="16"/>
      <c r="H39" s="16"/>
      <c r="I39" s="16"/>
    </row>
    <row r="40" spans="2:9" ht="10.5">
      <c r="B40" s="10"/>
      <c r="C40" s="10"/>
      <c r="D40" s="12" t="s">
        <v>358</v>
      </c>
      <c r="E40" s="16"/>
      <c r="F40" s="16"/>
      <c r="G40" s="16"/>
      <c r="H40" s="16"/>
      <c r="I40" s="16"/>
    </row>
    <row r="41" spans="2:9" ht="10.5">
      <c r="B41" s="10"/>
      <c r="C41" s="10"/>
      <c r="D41" s="12" t="s">
        <v>55</v>
      </c>
      <c r="E41" s="16"/>
      <c r="F41" s="16"/>
      <c r="G41" s="16"/>
      <c r="H41" s="16"/>
      <c r="I41" s="16"/>
    </row>
    <row r="42" spans="2:9" ht="10.5">
      <c r="B42" s="10"/>
      <c r="C42" s="10"/>
      <c r="D42" s="12" t="s">
        <v>359</v>
      </c>
      <c r="E42" s="16"/>
      <c r="F42" s="16"/>
      <c r="G42" s="16"/>
      <c r="H42" s="16"/>
      <c r="I42" s="16"/>
    </row>
    <row r="43" spans="2:9" ht="10.5">
      <c r="B43" s="10"/>
      <c r="C43" s="10"/>
      <c r="D43" s="12" t="s">
        <v>360</v>
      </c>
      <c r="E43" s="16"/>
      <c r="F43" s="16"/>
      <c r="G43" s="16"/>
      <c r="H43" s="16"/>
      <c r="I43" s="16"/>
    </row>
    <row r="44" spans="2:9" ht="10.5">
      <c r="B44" s="10"/>
      <c r="C44" s="10"/>
      <c r="D44" s="12" t="s">
        <v>56</v>
      </c>
      <c r="E44" s="16"/>
      <c r="F44" s="16"/>
      <c r="G44" s="16"/>
      <c r="H44" s="16"/>
      <c r="I44" s="16"/>
    </row>
    <row r="45" spans="2:9" ht="10.5">
      <c r="B45" s="10"/>
      <c r="C45" s="10"/>
      <c r="D45" s="12" t="s">
        <v>57</v>
      </c>
      <c r="E45" s="16"/>
      <c r="F45" s="16"/>
      <c r="G45" s="16"/>
      <c r="H45" s="16"/>
      <c r="I45" s="16"/>
    </row>
    <row r="46" spans="2:9" ht="10.5">
      <c r="B46" s="10"/>
      <c r="C46" s="10"/>
      <c r="D46" s="12" t="s">
        <v>361</v>
      </c>
      <c r="E46" s="16"/>
      <c r="F46" s="16"/>
      <c r="G46" s="16"/>
      <c r="H46" s="16"/>
      <c r="I46" s="16"/>
    </row>
    <row r="47" spans="2:9" ht="10.5">
      <c r="B47" s="10"/>
      <c r="C47" s="10"/>
      <c r="D47" s="12" t="s">
        <v>58</v>
      </c>
      <c r="E47" s="16"/>
      <c r="F47" s="16"/>
      <c r="G47" s="16"/>
      <c r="H47" s="16"/>
      <c r="I47" s="16"/>
    </row>
    <row r="48" spans="2:9" ht="10.5">
      <c r="B48" s="10"/>
      <c r="C48" s="10"/>
      <c r="D48" s="12" t="s">
        <v>59</v>
      </c>
      <c r="E48" s="16"/>
      <c r="F48" s="16"/>
      <c r="G48" s="16"/>
      <c r="H48" s="16"/>
      <c r="I48" s="16"/>
    </row>
    <row r="49" spans="2:9" ht="10.5">
      <c r="B49" s="10"/>
      <c r="C49" s="10"/>
      <c r="D49" s="12" t="s">
        <v>60</v>
      </c>
      <c r="E49" s="16"/>
      <c r="F49" s="16"/>
      <c r="G49" s="16"/>
      <c r="H49" s="16"/>
      <c r="I49" s="16"/>
    </row>
    <row r="50" spans="2:9" ht="10.5">
      <c r="B50" s="10"/>
      <c r="C50" s="10"/>
      <c r="D50" s="12" t="s">
        <v>61</v>
      </c>
      <c r="E50" s="16"/>
      <c r="F50" s="16"/>
      <c r="G50" s="16"/>
      <c r="H50" s="16"/>
      <c r="I50" s="16"/>
    </row>
    <row r="51" spans="2:9" ht="10.5">
      <c r="B51" s="10"/>
      <c r="C51" s="10"/>
      <c r="D51" s="12" t="s">
        <v>62</v>
      </c>
      <c r="E51" s="16"/>
      <c r="F51" s="16"/>
      <c r="G51" s="16"/>
      <c r="H51" s="16"/>
      <c r="I51" s="16"/>
    </row>
    <row r="52" spans="2:9" ht="10.5">
      <c r="B52" s="18"/>
      <c r="C52" s="18"/>
      <c r="D52" s="20"/>
      <c r="E52" s="21" t="s">
        <v>32</v>
      </c>
      <c r="F52" s="22">
        <f>SUM(F31:F34)</f>
        <v>119.022</v>
      </c>
      <c r="G52" s="21" t="s">
        <v>63</v>
      </c>
      <c r="H52" s="21" t="s">
        <v>64</v>
      </c>
      <c r="I52" s="22">
        <f>SUM(I31:I34)</f>
        <v>119.022</v>
      </c>
    </row>
    <row r="53" spans="2:9" ht="10.5">
      <c r="B53" s="23"/>
      <c r="C53" s="23"/>
      <c r="D53" s="24"/>
      <c r="E53" s="7"/>
      <c r="F53" s="7"/>
      <c r="G53" s="7"/>
      <c r="H53" s="7"/>
      <c r="I53" s="7"/>
    </row>
    <row r="54" spans="2:9" ht="10.5">
      <c r="B54" s="17" t="s">
        <v>65</v>
      </c>
      <c r="C54" s="17" t="s">
        <v>325</v>
      </c>
      <c r="D54" s="12" t="s">
        <v>66</v>
      </c>
      <c r="E54" s="13" t="s">
        <v>67</v>
      </c>
      <c r="F54" s="14">
        <v>1.56</v>
      </c>
      <c r="G54" s="15" t="s">
        <v>39</v>
      </c>
      <c r="H54" s="14">
        <v>0.46</v>
      </c>
      <c r="I54" s="14">
        <f>F54+G54+H54</f>
        <v>2.02</v>
      </c>
    </row>
    <row r="55" spans="2:9" ht="10.5">
      <c r="B55" s="10"/>
      <c r="C55" s="17" t="s">
        <v>68</v>
      </c>
      <c r="D55" s="12" t="s">
        <v>69</v>
      </c>
      <c r="E55" s="16"/>
      <c r="F55" s="16"/>
      <c r="G55" s="16"/>
      <c r="H55" s="16"/>
      <c r="I55" s="16"/>
    </row>
    <row r="56" spans="2:9" ht="10.5">
      <c r="B56" s="10"/>
      <c r="C56" s="17" t="s">
        <v>41</v>
      </c>
      <c r="D56" s="12" t="s">
        <v>362</v>
      </c>
      <c r="E56" s="16"/>
      <c r="F56" s="16"/>
      <c r="G56" s="16"/>
      <c r="H56" s="16"/>
      <c r="I56" s="16"/>
    </row>
    <row r="57" spans="2:9" ht="10.5">
      <c r="B57" s="10"/>
      <c r="C57" s="10"/>
      <c r="D57" s="12" t="s">
        <v>70</v>
      </c>
      <c r="E57" s="16"/>
      <c r="F57" s="16"/>
      <c r="G57" s="16"/>
      <c r="H57" s="16"/>
      <c r="I57" s="16"/>
    </row>
    <row r="58" spans="2:9" ht="10.5">
      <c r="B58" s="18"/>
      <c r="C58" s="18"/>
      <c r="D58" s="20"/>
      <c r="E58" s="21" t="s">
        <v>32</v>
      </c>
      <c r="F58" s="22">
        <f>SUM(F54)</f>
        <v>1.56</v>
      </c>
      <c r="G58" s="21" t="s">
        <v>71</v>
      </c>
      <c r="H58" s="22">
        <f>SUM(H54)</f>
        <v>0.46</v>
      </c>
      <c r="I58" s="22">
        <f>SUM(I54)</f>
        <v>2.02</v>
      </c>
    </row>
    <row r="59" spans="2:9" ht="10.5">
      <c r="B59" s="23"/>
      <c r="C59" s="23"/>
      <c r="D59" s="24"/>
      <c r="E59" s="7"/>
      <c r="F59" s="7"/>
      <c r="G59" s="7"/>
      <c r="H59" s="7"/>
      <c r="I59" s="7"/>
    </row>
    <row r="60" spans="2:9" ht="10.5">
      <c r="B60" s="17" t="s">
        <v>72</v>
      </c>
      <c r="C60" s="17" t="s">
        <v>326</v>
      </c>
      <c r="D60" s="12" t="s">
        <v>73</v>
      </c>
      <c r="E60" s="13" t="s">
        <v>74</v>
      </c>
      <c r="F60" s="14">
        <v>28.235</v>
      </c>
      <c r="G60" s="15" t="s">
        <v>75</v>
      </c>
      <c r="H60" s="14">
        <v>3.58</v>
      </c>
      <c r="I60" s="14">
        <f>F60+G60+H60</f>
        <v>31.814999999999998</v>
      </c>
    </row>
    <row r="61" spans="2:9" ht="10.5">
      <c r="B61" s="10"/>
      <c r="C61" s="11" t="s">
        <v>20</v>
      </c>
      <c r="D61" s="12" t="s">
        <v>76</v>
      </c>
      <c r="E61" s="13" t="s">
        <v>77</v>
      </c>
      <c r="F61" s="14">
        <v>19.497</v>
      </c>
      <c r="G61" s="15" t="s">
        <v>75</v>
      </c>
      <c r="H61" s="15" t="s">
        <v>78</v>
      </c>
      <c r="I61" s="14">
        <f>F61+G61+H61</f>
        <v>19.497</v>
      </c>
    </row>
    <row r="62" spans="2:9" ht="10.5">
      <c r="B62" s="10"/>
      <c r="C62" s="17" t="s">
        <v>254</v>
      </c>
      <c r="D62" s="12" t="s">
        <v>80</v>
      </c>
      <c r="E62" s="13" t="s">
        <v>81</v>
      </c>
      <c r="F62" s="14">
        <v>24.996</v>
      </c>
      <c r="G62" s="15" t="s">
        <v>75</v>
      </c>
      <c r="H62" s="15" t="s">
        <v>78</v>
      </c>
      <c r="I62" s="14">
        <f>F62+G62+H62</f>
        <v>24.996</v>
      </c>
    </row>
    <row r="63" spans="2:9" ht="10.5">
      <c r="B63" s="10"/>
      <c r="C63" s="16"/>
      <c r="D63" s="12" t="s">
        <v>363</v>
      </c>
      <c r="E63" s="16"/>
      <c r="F63" s="16"/>
      <c r="G63" s="16"/>
      <c r="H63" s="16"/>
      <c r="I63" s="16"/>
    </row>
    <row r="64" spans="2:9" ht="10.5">
      <c r="B64" s="10"/>
      <c r="C64" s="33" t="s">
        <v>82</v>
      </c>
      <c r="D64" s="12" t="s">
        <v>364</v>
      </c>
      <c r="E64" s="16"/>
      <c r="F64" s="16"/>
      <c r="G64" s="16"/>
      <c r="H64" s="16"/>
      <c r="I64" s="16"/>
    </row>
    <row r="65" spans="2:9" ht="10.5">
      <c r="B65" s="10"/>
      <c r="C65" s="33" t="s">
        <v>83</v>
      </c>
      <c r="D65" s="12" t="s">
        <v>84</v>
      </c>
      <c r="E65" s="16"/>
      <c r="F65" s="16"/>
      <c r="G65" s="16"/>
      <c r="H65" s="16"/>
      <c r="I65" s="16"/>
    </row>
    <row r="66" spans="2:9" ht="10.5">
      <c r="B66" s="10"/>
      <c r="C66" s="10"/>
      <c r="D66" s="12" t="s">
        <v>85</v>
      </c>
      <c r="E66" s="16"/>
      <c r="F66" s="16"/>
      <c r="G66" s="16"/>
      <c r="H66" s="16"/>
      <c r="I66" s="16"/>
    </row>
    <row r="67" spans="2:9" ht="10.5">
      <c r="B67" s="10"/>
      <c r="C67" s="10"/>
      <c r="D67" s="12" t="s">
        <v>86</v>
      </c>
      <c r="E67" s="16"/>
      <c r="F67" s="16"/>
      <c r="G67" s="16"/>
      <c r="H67" s="16"/>
      <c r="I67" s="16"/>
    </row>
    <row r="68" spans="2:9" ht="10.5">
      <c r="B68" s="10"/>
      <c r="C68" s="10"/>
      <c r="D68" s="12" t="s">
        <v>87</v>
      </c>
      <c r="E68" s="16"/>
      <c r="F68" s="16"/>
      <c r="G68" s="16"/>
      <c r="H68" s="16"/>
      <c r="I68" s="16"/>
    </row>
    <row r="69" spans="2:9" ht="10.5">
      <c r="B69" s="18"/>
      <c r="C69" s="18"/>
      <c r="D69" s="20"/>
      <c r="E69" s="21" t="s">
        <v>32</v>
      </c>
      <c r="F69" s="22">
        <f>SUM(F60:F62)</f>
        <v>72.728</v>
      </c>
      <c r="G69" s="21" t="s">
        <v>43</v>
      </c>
      <c r="H69" s="22">
        <f>SUM(H60:H62)</f>
        <v>3.58</v>
      </c>
      <c r="I69" s="22">
        <f>SUM(I60:I62)</f>
        <v>76.30799999999999</v>
      </c>
    </row>
    <row r="70" spans="2:9" ht="10.5">
      <c r="B70" s="23"/>
      <c r="C70" s="23"/>
      <c r="D70" s="24"/>
      <c r="E70" s="7"/>
      <c r="F70" s="7"/>
      <c r="G70" s="7"/>
      <c r="H70" s="7"/>
      <c r="I70" s="7"/>
    </row>
    <row r="71" spans="2:9" ht="10.5">
      <c r="B71" s="17" t="s">
        <v>293</v>
      </c>
      <c r="C71" s="4" t="s">
        <v>327</v>
      </c>
      <c r="D71" s="12" t="s">
        <v>388</v>
      </c>
      <c r="E71" s="13" t="s">
        <v>88</v>
      </c>
      <c r="F71" s="14">
        <v>12.833</v>
      </c>
      <c r="G71" s="15" t="s">
        <v>89</v>
      </c>
      <c r="H71" s="16"/>
      <c r="I71" s="14">
        <f>F71+G71+H71</f>
        <v>12.833</v>
      </c>
    </row>
    <row r="72" spans="2:9" ht="10.5">
      <c r="B72" s="16"/>
      <c r="C72" s="13" t="s">
        <v>328</v>
      </c>
      <c r="D72" s="12" t="s">
        <v>90</v>
      </c>
      <c r="E72" s="13" t="s">
        <v>91</v>
      </c>
      <c r="F72" s="14">
        <v>7.912</v>
      </c>
      <c r="G72" s="15" t="s">
        <v>89</v>
      </c>
      <c r="H72" s="16"/>
      <c r="I72" s="14">
        <f>F72+G72+H72</f>
        <v>7.912</v>
      </c>
    </row>
    <row r="73" spans="2:9" ht="10.5">
      <c r="B73" s="10"/>
      <c r="C73" s="4" t="s">
        <v>329</v>
      </c>
      <c r="D73" s="12" t="s">
        <v>365</v>
      </c>
      <c r="E73" s="13" t="s">
        <v>92</v>
      </c>
      <c r="F73" s="14">
        <v>21.033</v>
      </c>
      <c r="G73" s="15" t="s">
        <v>89</v>
      </c>
      <c r="H73" s="16"/>
      <c r="I73" s="14">
        <f>F73+G73+H73</f>
        <v>21.033</v>
      </c>
    </row>
    <row r="74" spans="2:9" ht="10.5">
      <c r="B74" s="10"/>
      <c r="C74" s="13" t="s">
        <v>292</v>
      </c>
      <c r="D74" s="12" t="s">
        <v>366</v>
      </c>
      <c r="E74" s="16"/>
      <c r="F74" s="16"/>
      <c r="G74" s="16"/>
      <c r="H74" s="16"/>
      <c r="I74" s="16"/>
    </row>
    <row r="75" spans="2:9" ht="10.5">
      <c r="B75" s="10"/>
      <c r="C75" s="10"/>
      <c r="D75" s="12" t="s">
        <v>93</v>
      </c>
      <c r="E75" s="16"/>
      <c r="F75" s="16"/>
      <c r="G75" s="16"/>
      <c r="H75" s="16"/>
      <c r="I75" s="16"/>
    </row>
    <row r="76" spans="2:9" ht="10.5">
      <c r="B76" s="10"/>
      <c r="C76" s="11" t="s">
        <v>50</v>
      </c>
      <c r="D76" s="12" t="s">
        <v>94</v>
      </c>
      <c r="E76" s="16"/>
      <c r="F76" s="16"/>
      <c r="G76" s="16"/>
      <c r="H76" s="16"/>
      <c r="I76" s="16"/>
    </row>
    <row r="77" spans="2:9" ht="10.5">
      <c r="B77" s="18"/>
      <c r="C77" s="18"/>
      <c r="D77" s="20"/>
      <c r="E77" s="21" t="s">
        <v>32</v>
      </c>
      <c r="F77" s="22">
        <f>SUM(F71:F73)</f>
        <v>41.778000000000006</v>
      </c>
      <c r="G77" s="21" t="s">
        <v>89</v>
      </c>
      <c r="H77" s="19"/>
      <c r="I77" s="22">
        <f>SUM(I71:I73)</f>
        <v>41.778000000000006</v>
      </c>
    </row>
    <row r="78" spans="2:9" ht="10.5">
      <c r="B78" s="23"/>
      <c r="C78" s="23"/>
      <c r="D78" s="24"/>
      <c r="E78" s="7"/>
      <c r="F78" s="7"/>
      <c r="G78" s="7"/>
      <c r="H78" s="7"/>
      <c r="I78" s="7"/>
    </row>
    <row r="79" spans="2:9" ht="10.5">
      <c r="B79" s="17" t="s">
        <v>95</v>
      </c>
      <c r="C79" s="17" t="s">
        <v>330</v>
      </c>
      <c r="D79" s="12" t="s">
        <v>367</v>
      </c>
      <c r="E79" s="16"/>
      <c r="F79" s="16"/>
      <c r="G79" s="16"/>
      <c r="H79" s="16"/>
      <c r="I79" s="16"/>
    </row>
    <row r="80" spans="2:9" ht="10.5">
      <c r="B80" s="10"/>
      <c r="C80" s="17" t="s">
        <v>96</v>
      </c>
      <c r="D80" s="12" t="s">
        <v>97</v>
      </c>
      <c r="E80" s="13" t="s">
        <v>98</v>
      </c>
      <c r="F80" s="14">
        <v>11.162</v>
      </c>
      <c r="G80" s="15" t="s">
        <v>99</v>
      </c>
      <c r="H80" s="16"/>
      <c r="I80" s="14">
        <v>11.175</v>
      </c>
    </row>
    <row r="81" spans="2:9" ht="10.5">
      <c r="B81" s="10"/>
      <c r="C81" s="34" t="s">
        <v>389</v>
      </c>
      <c r="D81" s="12" t="s">
        <v>100</v>
      </c>
      <c r="E81" s="13" t="s">
        <v>101</v>
      </c>
      <c r="F81" s="14">
        <v>31.484</v>
      </c>
      <c r="G81" s="15" t="s">
        <v>99</v>
      </c>
      <c r="H81" s="16"/>
      <c r="I81" s="14">
        <f>F81+G81+H81</f>
        <v>31.484</v>
      </c>
    </row>
    <row r="82" spans="2:9" ht="10.5">
      <c r="B82" s="10"/>
      <c r="D82" s="12" t="s">
        <v>102</v>
      </c>
      <c r="E82" s="16"/>
      <c r="F82" s="16"/>
      <c r="G82" s="16"/>
      <c r="H82" s="16"/>
      <c r="I82" s="16"/>
    </row>
    <row r="83" spans="2:9" ht="10.5">
      <c r="B83" s="10"/>
      <c r="C83" s="17" t="s">
        <v>50</v>
      </c>
      <c r="D83" s="12" t="s">
        <v>390</v>
      </c>
      <c r="E83" s="16"/>
      <c r="F83" s="16"/>
      <c r="G83" s="16"/>
      <c r="H83" s="16"/>
      <c r="I83" s="16"/>
    </row>
    <row r="84" spans="2:9" ht="10.5">
      <c r="B84" s="10"/>
      <c r="C84" s="10"/>
      <c r="D84" s="12" t="s">
        <v>391</v>
      </c>
      <c r="E84" s="16"/>
      <c r="F84" s="16"/>
      <c r="G84" s="16"/>
      <c r="H84" s="16"/>
      <c r="I84" s="16"/>
    </row>
    <row r="85" spans="2:9" ht="10.5">
      <c r="B85" s="10"/>
      <c r="C85" s="10"/>
      <c r="D85" s="12" t="s">
        <v>392</v>
      </c>
      <c r="E85" s="16"/>
      <c r="F85" s="16"/>
      <c r="G85" s="16"/>
      <c r="H85" s="16"/>
      <c r="I85" s="16"/>
    </row>
    <row r="86" spans="2:9" ht="10.5">
      <c r="B86" s="18"/>
      <c r="C86" s="18"/>
      <c r="D86" s="20"/>
      <c r="E86" s="21" t="s">
        <v>32</v>
      </c>
      <c r="F86" s="22">
        <f>SUM(F80:F81)</f>
        <v>42.646</v>
      </c>
      <c r="G86" s="21" t="s">
        <v>99</v>
      </c>
      <c r="H86" s="19"/>
      <c r="I86" s="22">
        <f>SUM(I80:I81)</f>
        <v>42.659000000000006</v>
      </c>
    </row>
    <row r="87" spans="2:9" ht="10.5">
      <c r="B87" s="23"/>
      <c r="C87" s="23"/>
      <c r="D87" s="24"/>
      <c r="E87" s="7"/>
      <c r="F87" s="7"/>
      <c r="G87" s="7"/>
      <c r="H87" s="7"/>
      <c r="I87" s="7"/>
    </row>
    <row r="88" spans="2:9" ht="10.5">
      <c r="B88" s="17" t="s">
        <v>103</v>
      </c>
      <c r="C88" s="17" t="s">
        <v>331</v>
      </c>
      <c r="D88" s="12" t="s">
        <v>104</v>
      </c>
      <c r="E88" s="13" t="s">
        <v>105</v>
      </c>
      <c r="F88" s="14">
        <v>0.831</v>
      </c>
      <c r="G88" s="15" t="s">
        <v>89</v>
      </c>
      <c r="H88" s="16"/>
      <c r="I88" s="14">
        <f>F88+G88+H88</f>
        <v>0.831</v>
      </c>
    </row>
    <row r="89" spans="2:9" ht="10.5">
      <c r="B89" s="10"/>
      <c r="C89" s="11" t="s">
        <v>332</v>
      </c>
      <c r="D89" s="12" t="s">
        <v>106</v>
      </c>
      <c r="E89" s="16"/>
      <c r="F89" s="16"/>
      <c r="G89" s="16"/>
      <c r="H89" s="16"/>
      <c r="I89" s="16"/>
    </row>
    <row r="90" spans="2:9" ht="10.5">
      <c r="B90" s="10"/>
      <c r="C90" s="17" t="s">
        <v>107</v>
      </c>
      <c r="D90" s="12" t="s">
        <v>108</v>
      </c>
      <c r="E90" s="10"/>
      <c r="F90" s="16"/>
      <c r="G90" s="16"/>
      <c r="H90" s="16"/>
      <c r="I90" s="16"/>
    </row>
    <row r="91" spans="2:9" ht="10.5">
      <c r="B91" s="18"/>
      <c r="C91" s="18"/>
      <c r="D91" s="20"/>
      <c r="E91" s="21" t="s">
        <v>32</v>
      </c>
      <c r="F91" s="22">
        <f>SUM(F88)</f>
        <v>0.831</v>
      </c>
      <c r="G91" s="21" t="s">
        <v>89</v>
      </c>
      <c r="H91" s="19"/>
      <c r="I91" s="22">
        <f>SUM(I88)</f>
        <v>0.831</v>
      </c>
    </row>
    <row r="92" spans="2:9" ht="10.5">
      <c r="B92" s="23"/>
      <c r="C92" s="23"/>
      <c r="D92" s="24"/>
      <c r="E92" s="7"/>
      <c r="F92" s="7"/>
      <c r="G92" s="7"/>
      <c r="H92" s="7"/>
      <c r="I92" s="7"/>
    </row>
    <row r="93" spans="2:9" ht="10.5">
      <c r="B93" s="17" t="s">
        <v>109</v>
      </c>
      <c r="C93" s="17" t="s">
        <v>110</v>
      </c>
      <c r="D93" s="12" t="s">
        <v>111</v>
      </c>
      <c r="E93" s="13" t="s">
        <v>18</v>
      </c>
      <c r="F93" s="14">
        <v>42.454</v>
      </c>
      <c r="G93" s="15" t="s">
        <v>19</v>
      </c>
      <c r="H93" s="14">
        <v>0.69</v>
      </c>
      <c r="I93" s="14">
        <f>F93+G93+H93</f>
        <v>43.144</v>
      </c>
    </row>
    <row r="94" spans="2:9" ht="10.5">
      <c r="B94" s="16"/>
      <c r="C94" s="35" t="s">
        <v>112</v>
      </c>
      <c r="D94" s="12" t="s">
        <v>393</v>
      </c>
      <c r="E94" s="13" t="s">
        <v>113</v>
      </c>
      <c r="F94" s="14">
        <v>42.303</v>
      </c>
      <c r="G94" s="15" t="s">
        <v>19</v>
      </c>
      <c r="H94" s="14">
        <v>5.798</v>
      </c>
      <c r="I94" s="14">
        <f>F94+G94+H94</f>
        <v>48.101</v>
      </c>
    </row>
    <row r="95" spans="2:9" ht="10.5">
      <c r="B95" s="16"/>
      <c r="C95" s="11" t="s">
        <v>114</v>
      </c>
      <c r="D95" s="12" t="s">
        <v>394</v>
      </c>
      <c r="E95" s="13" t="s">
        <v>116</v>
      </c>
      <c r="F95" s="14">
        <v>26.689</v>
      </c>
      <c r="G95" s="15" t="s">
        <v>19</v>
      </c>
      <c r="H95" s="14">
        <v>5.406</v>
      </c>
      <c r="I95" s="14">
        <f>F95+G95+H95</f>
        <v>32.095</v>
      </c>
    </row>
    <row r="96" spans="2:9" ht="10.5">
      <c r="B96" s="16"/>
      <c r="C96" s="11" t="s">
        <v>117</v>
      </c>
      <c r="D96" s="12" t="s">
        <v>395</v>
      </c>
      <c r="E96" s="13" t="s">
        <v>119</v>
      </c>
      <c r="F96" s="14">
        <v>6.625</v>
      </c>
      <c r="G96" s="14">
        <v>6.592</v>
      </c>
      <c r="H96" s="15" t="s">
        <v>19</v>
      </c>
      <c r="I96" s="14">
        <f>F96+G96+H96</f>
        <v>13.216999999999999</v>
      </c>
    </row>
    <row r="97" spans="2:9" ht="10.5">
      <c r="B97" s="16"/>
      <c r="C97" s="11" t="s">
        <v>333</v>
      </c>
      <c r="D97" s="12" t="s">
        <v>115</v>
      </c>
      <c r="E97" s="16"/>
      <c r="F97" s="16"/>
      <c r="G97" s="16"/>
      <c r="H97" s="16"/>
      <c r="I97" s="37"/>
    </row>
    <row r="98" spans="2:9" ht="10.5">
      <c r="B98" s="16"/>
      <c r="D98" s="12" t="s">
        <v>118</v>
      </c>
      <c r="E98" s="16"/>
      <c r="F98" s="16"/>
      <c r="G98" s="16"/>
      <c r="H98" s="16"/>
      <c r="I98" s="37"/>
    </row>
    <row r="99" spans="2:9" ht="10.5">
      <c r="B99" s="16"/>
      <c r="D99" s="12" t="s">
        <v>120</v>
      </c>
      <c r="E99" s="16"/>
      <c r="F99" s="16"/>
      <c r="G99" s="16"/>
      <c r="H99" s="16"/>
      <c r="I99" s="16"/>
    </row>
    <row r="100" spans="2:9" ht="10.5">
      <c r="B100" s="16"/>
      <c r="C100" s="16"/>
      <c r="D100" s="12" t="s">
        <v>121</v>
      </c>
      <c r="E100" s="16"/>
      <c r="F100" s="16"/>
      <c r="G100" s="16"/>
      <c r="H100" s="16"/>
      <c r="I100" s="16"/>
    </row>
    <row r="101" spans="2:9" ht="10.5">
      <c r="B101" s="16"/>
      <c r="C101" s="16"/>
      <c r="D101" s="12" t="s">
        <v>122</v>
      </c>
      <c r="E101" s="16"/>
      <c r="F101" s="16"/>
      <c r="G101" s="16"/>
      <c r="H101" s="16"/>
      <c r="I101" s="16"/>
    </row>
    <row r="102" spans="2:9" ht="10.5">
      <c r="B102" s="16"/>
      <c r="C102" s="16"/>
      <c r="D102" s="12" t="s">
        <v>123</v>
      </c>
      <c r="E102" s="16"/>
      <c r="F102" s="16"/>
      <c r="G102" s="16"/>
      <c r="H102" s="16"/>
      <c r="I102" s="16"/>
    </row>
    <row r="103" spans="2:9" ht="10.5">
      <c r="B103" s="16"/>
      <c r="C103" s="16"/>
      <c r="D103" s="12" t="s">
        <v>425</v>
      </c>
      <c r="E103" s="16"/>
      <c r="F103" s="16"/>
      <c r="G103" s="16"/>
      <c r="H103" s="16"/>
      <c r="I103" s="16"/>
    </row>
    <row r="104" spans="2:9" ht="10.5">
      <c r="B104" s="16"/>
      <c r="C104" s="16"/>
      <c r="E104" s="16"/>
      <c r="F104" s="16"/>
      <c r="G104" s="16"/>
      <c r="H104" s="16"/>
      <c r="I104" s="16"/>
    </row>
    <row r="105" spans="2:9" ht="10.5">
      <c r="B105" s="16"/>
      <c r="C105" s="16"/>
      <c r="D105" s="41" t="s">
        <v>424</v>
      </c>
      <c r="E105" s="16"/>
      <c r="F105" s="16"/>
      <c r="G105" s="16"/>
      <c r="H105" s="16"/>
      <c r="I105" s="16"/>
    </row>
    <row r="106" spans="2:9" ht="10.5">
      <c r="B106" s="16"/>
      <c r="C106" s="16"/>
      <c r="D106" s="25"/>
      <c r="E106" s="16"/>
      <c r="F106" s="16"/>
      <c r="G106" s="16"/>
      <c r="H106" s="16"/>
      <c r="I106" s="16"/>
    </row>
    <row r="107" spans="2:9" ht="10.5">
      <c r="B107" s="19"/>
      <c r="C107" s="19"/>
      <c r="D107" s="20"/>
      <c r="E107" s="21" t="s">
        <v>32</v>
      </c>
      <c r="F107" s="22">
        <f>SUM(F93:F96)</f>
        <v>118.071</v>
      </c>
      <c r="G107" s="22">
        <f>SUM(G93:G96)</f>
        <v>6.592</v>
      </c>
      <c r="H107" s="22">
        <f>SUM(H93:H96)</f>
        <v>11.893999999999998</v>
      </c>
      <c r="I107" s="22">
        <f>SUM(I93:I96)</f>
        <v>136.55700000000002</v>
      </c>
    </row>
    <row r="108" spans="2:9" ht="10.5">
      <c r="B108" s="7"/>
      <c r="C108" s="7"/>
      <c r="D108" s="24"/>
      <c r="E108" s="7"/>
      <c r="F108" s="7"/>
      <c r="G108" s="7"/>
      <c r="H108" s="7"/>
      <c r="I108" s="7"/>
    </row>
    <row r="109" spans="2:9" ht="10.5">
      <c r="B109" s="11" t="s">
        <v>124</v>
      </c>
      <c r="C109" s="11" t="s">
        <v>125</v>
      </c>
      <c r="D109" s="12" t="s">
        <v>126</v>
      </c>
      <c r="E109" s="13" t="s">
        <v>127</v>
      </c>
      <c r="F109" s="14">
        <v>32.133</v>
      </c>
      <c r="G109" s="15" t="s">
        <v>33</v>
      </c>
      <c r="H109" s="14">
        <v>4.028</v>
      </c>
      <c r="I109" s="14">
        <f>F109+G109+H109</f>
        <v>36.161</v>
      </c>
    </row>
    <row r="110" spans="2:9" ht="10.5">
      <c r="B110" s="16"/>
      <c r="C110" s="11" t="s">
        <v>396</v>
      </c>
      <c r="D110" s="12" t="s">
        <v>128</v>
      </c>
      <c r="E110" s="13" t="s">
        <v>129</v>
      </c>
      <c r="F110" s="14">
        <v>28.209</v>
      </c>
      <c r="G110" s="15" t="s">
        <v>33</v>
      </c>
      <c r="H110" s="15" t="s">
        <v>33</v>
      </c>
      <c r="I110" s="14">
        <f>F110+G110+H110</f>
        <v>28.209</v>
      </c>
    </row>
    <row r="111" spans="2:9" ht="10.5">
      <c r="B111" s="16"/>
      <c r="C111" s="11" t="s">
        <v>20</v>
      </c>
      <c r="D111" s="12" t="s">
        <v>130</v>
      </c>
      <c r="E111" s="16"/>
      <c r="F111" s="16"/>
      <c r="G111" s="16"/>
      <c r="H111" s="16"/>
      <c r="I111" s="16"/>
    </row>
    <row r="112" spans="2:9" ht="10.5">
      <c r="B112" s="16"/>
      <c r="C112" s="11" t="s">
        <v>79</v>
      </c>
      <c r="D112" s="12" t="s">
        <v>131</v>
      </c>
      <c r="E112" s="16"/>
      <c r="F112" s="16"/>
      <c r="G112" s="16"/>
      <c r="H112" s="16"/>
      <c r="I112" s="16"/>
    </row>
    <row r="113" spans="2:9" ht="10.5">
      <c r="B113" s="16"/>
      <c r="C113" s="16"/>
      <c r="D113" s="12" t="s">
        <v>132</v>
      </c>
      <c r="E113" s="16"/>
      <c r="F113" s="16"/>
      <c r="G113" s="16"/>
      <c r="H113" s="16"/>
      <c r="I113" s="16"/>
    </row>
    <row r="114" spans="2:9" ht="10.5">
      <c r="B114" s="16"/>
      <c r="C114" s="11" t="s">
        <v>133</v>
      </c>
      <c r="D114" s="12" t="s">
        <v>134</v>
      </c>
      <c r="E114" s="16"/>
      <c r="F114" s="16"/>
      <c r="G114" s="16"/>
      <c r="H114" s="16"/>
      <c r="I114" s="16"/>
    </row>
    <row r="115" spans="2:9" ht="10.5">
      <c r="B115" s="16"/>
      <c r="C115" s="11" t="s">
        <v>135</v>
      </c>
      <c r="D115" s="12" t="s">
        <v>136</v>
      </c>
      <c r="E115" s="16"/>
      <c r="F115" s="16"/>
      <c r="G115" s="16"/>
      <c r="H115" s="16"/>
      <c r="I115" s="16"/>
    </row>
    <row r="116" spans="2:9" ht="10.5">
      <c r="B116" s="16"/>
      <c r="C116" s="11" t="s">
        <v>83</v>
      </c>
      <c r="D116" s="12" t="s">
        <v>137</v>
      </c>
      <c r="E116" s="16"/>
      <c r="F116" s="16"/>
      <c r="G116" s="16"/>
      <c r="H116" s="16"/>
      <c r="I116" s="16"/>
    </row>
    <row r="117" spans="2:9" ht="10.5">
      <c r="B117" s="16"/>
      <c r="C117" s="16"/>
      <c r="D117" s="12" t="s">
        <v>397</v>
      </c>
      <c r="E117" s="16"/>
      <c r="F117" s="16"/>
      <c r="G117" s="16"/>
      <c r="H117" s="16"/>
      <c r="I117" s="16"/>
    </row>
    <row r="118" spans="2:9" ht="10.5">
      <c r="B118" s="16"/>
      <c r="C118" s="16"/>
      <c r="D118" s="12" t="s">
        <v>398</v>
      </c>
      <c r="E118" s="16"/>
      <c r="F118" s="16"/>
      <c r="G118" s="16"/>
      <c r="H118" s="16"/>
      <c r="I118" s="16"/>
    </row>
    <row r="119" spans="2:9" ht="10.5">
      <c r="B119" s="16"/>
      <c r="C119" s="11" t="s">
        <v>138</v>
      </c>
      <c r="D119" s="12" t="s">
        <v>399</v>
      </c>
      <c r="E119" s="16"/>
      <c r="F119" s="16"/>
      <c r="G119" s="16"/>
      <c r="H119" s="16"/>
      <c r="I119" s="16"/>
    </row>
    <row r="120" spans="2:9" ht="10.5">
      <c r="B120" s="16"/>
      <c r="C120" s="11" t="s">
        <v>50</v>
      </c>
      <c r="D120" s="12" t="s">
        <v>139</v>
      </c>
      <c r="E120" s="16"/>
      <c r="F120" s="16"/>
      <c r="G120" s="16"/>
      <c r="H120" s="16"/>
      <c r="I120" s="16"/>
    </row>
    <row r="121" spans="2:9" ht="10.5">
      <c r="B121" s="16"/>
      <c r="C121" s="16"/>
      <c r="D121" s="12" t="s">
        <v>140</v>
      </c>
      <c r="E121" s="16"/>
      <c r="F121" s="16"/>
      <c r="G121" s="16"/>
      <c r="H121" s="16"/>
      <c r="I121" s="16"/>
    </row>
    <row r="122" spans="2:9" ht="10.5">
      <c r="B122" s="19"/>
      <c r="C122" s="19"/>
      <c r="D122" s="20"/>
      <c r="E122" s="21" t="s">
        <v>32</v>
      </c>
      <c r="F122" s="22">
        <f>SUM(F109:F110)</f>
        <v>60.342</v>
      </c>
      <c r="G122" s="21" t="s">
        <v>33</v>
      </c>
      <c r="H122" s="22">
        <f>SUM(H109:H110)</f>
        <v>4.028</v>
      </c>
      <c r="I122" s="22">
        <f>SUM(I109:I110)</f>
        <v>64.37</v>
      </c>
    </row>
    <row r="123" spans="2:9" ht="10.5">
      <c r="B123" s="7"/>
      <c r="C123" s="7"/>
      <c r="D123" s="24"/>
      <c r="E123" s="7"/>
      <c r="F123" s="7"/>
      <c r="G123" s="7"/>
      <c r="H123" s="7"/>
      <c r="I123" s="7"/>
    </row>
    <row r="124" spans="2:9" ht="10.5">
      <c r="B124" s="11" t="s">
        <v>141</v>
      </c>
      <c r="C124" s="11" t="s">
        <v>142</v>
      </c>
      <c r="D124" s="12" t="s">
        <v>143</v>
      </c>
      <c r="E124" s="13" t="s">
        <v>144</v>
      </c>
      <c r="F124" s="14">
        <v>25.522</v>
      </c>
      <c r="G124" s="15" t="s">
        <v>145</v>
      </c>
      <c r="H124" s="15" t="s">
        <v>145</v>
      </c>
      <c r="I124" s="14">
        <f>F124+G124+H124</f>
        <v>25.522</v>
      </c>
    </row>
    <row r="125" spans="2:9" ht="10.5">
      <c r="B125" s="16"/>
      <c r="C125" s="36" t="s">
        <v>402</v>
      </c>
      <c r="D125" s="12" t="s">
        <v>147</v>
      </c>
      <c r="E125" s="13" t="s">
        <v>148</v>
      </c>
      <c r="F125" s="14">
        <v>7.352</v>
      </c>
      <c r="G125" s="14">
        <v>7.864</v>
      </c>
      <c r="H125" s="15" t="s">
        <v>145</v>
      </c>
      <c r="I125" s="14">
        <f>F125+G125+H125</f>
        <v>15.216000000000001</v>
      </c>
    </row>
    <row r="126" spans="2:9" ht="10.5">
      <c r="B126" s="16"/>
      <c r="C126" s="11" t="s">
        <v>146</v>
      </c>
      <c r="D126" s="12" t="s">
        <v>149</v>
      </c>
      <c r="E126" s="16"/>
      <c r="F126" s="16"/>
      <c r="G126" s="16"/>
      <c r="H126" s="16"/>
      <c r="I126" s="16"/>
    </row>
    <row r="127" spans="2:9" ht="10.5">
      <c r="B127" s="16"/>
      <c r="D127" s="12" t="s">
        <v>400</v>
      </c>
      <c r="E127" s="16"/>
      <c r="F127" s="16"/>
      <c r="G127" s="16"/>
      <c r="H127" s="16"/>
      <c r="I127" s="16"/>
    </row>
    <row r="128" spans="2:9" ht="10.5">
      <c r="B128" s="16"/>
      <c r="C128" s="11" t="s">
        <v>334</v>
      </c>
      <c r="D128" s="12" t="s">
        <v>401</v>
      </c>
      <c r="E128" s="16"/>
      <c r="F128" s="16"/>
      <c r="G128" s="16"/>
      <c r="H128" s="16"/>
      <c r="I128" s="16"/>
    </row>
    <row r="129" spans="2:9" ht="10.5">
      <c r="B129" s="16"/>
      <c r="C129" s="11" t="s">
        <v>20</v>
      </c>
      <c r="D129" s="12" t="s">
        <v>150</v>
      </c>
      <c r="E129" s="16"/>
      <c r="F129" s="16"/>
      <c r="G129" s="16"/>
      <c r="H129" s="16"/>
      <c r="I129" s="16"/>
    </row>
    <row r="130" spans="2:9" ht="10.5">
      <c r="B130" s="16"/>
      <c r="C130" s="11" t="s">
        <v>79</v>
      </c>
      <c r="D130" s="12"/>
      <c r="E130" s="16"/>
      <c r="F130" s="16"/>
      <c r="G130" s="16"/>
      <c r="H130" s="16"/>
      <c r="I130" s="16"/>
    </row>
    <row r="131" spans="2:9" ht="10.5">
      <c r="B131" s="19"/>
      <c r="C131" s="19"/>
      <c r="D131" s="20"/>
      <c r="E131" s="21" t="s">
        <v>32</v>
      </c>
      <c r="F131" s="22">
        <f>SUM(F124:F125)</f>
        <v>32.873999999999995</v>
      </c>
      <c r="G131" s="22">
        <f>SUM(G124:G125)</f>
        <v>7.864</v>
      </c>
      <c r="H131" s="21" t="s">
        <v>145</v>
      </c>
      <c r="I131" s="22">
        <f>SUM(I124:I125)</f>
        <v>40.738</v>
      </c>
    </row>
    <row r="132" spans="2:9" ht="10.5">
      <c r="B132" s="7"/>
      <c r="C132" s="7"/>
      <c r="D132" s="24"/>
      <c r="E132" s="7"/>
      <c r="F132" s="7"/>
      <c r="G132" s="7"/>
      <c r="H132" s="7"/>
      <c r="I132" s="7"/>
    </row>
    <row r="133" spans="2:9" ht="10.5">
      <c r="B133" s="11" t="s">
        <v>151</v>
      </c>
      <c r="C133" s="11" t="s">
        <v>335</v>
      </c>
      <c r="D133" s="12" t="s">
        <v>152</v>
      </c>
      <c r="E133" s="13" t="s">
        <v>153</v>
      </c>
      <c r="F133" s="14">
        <v>8.842</v>
      </c>
      <c r="G133" s="15" t="s">
        <v>154</v>
      </c>
      <c r="H133" s="16"/>
      <c r="I133" s="14">
        <f>F133+G133+H133</f>
        <v>8.842</v>
      </c>
    </row>
    <row r="134" spans="2:9" ht="10.5">
      <c r="B134" s="16"/>
      <c r="C134" s="11" t="s">
        <v>336</v>
      </c>
      <c r="D134" s="12" t="s">
        <v>155</v>
      </c>
      <c r="E134" s="13" t="s">
        <v>49</v>
      </c>
      <c r="F134" s="14">
        <v>14.706</v>
      </c>
      <c r="G134" s="15" t="s">
        <v>154</v>
      </c>
      <c r="H134" s="16"/>
      <c r="I134" s="14">
        <f>F134+G134+H134</f>
        <v>14.706</v>
      </c>
    </row>
    <row r="135" spans="2:9" ht="10.5">
      <c r="B135" s="16"/>
      <c r="C135" s="11" t="s">
        <v>50</v>
      </c>
      <c r="D135" s="12" t="s">
        <v>156</v>
      </c>
      <c r="E135" s="16"/>
      <c r="F135" s="16"/>
      <c r="G135" s="16"/>
      <c r="H135" s="16"/>
      <c r="I135" s="16"/>
    </row>
    <row r="136" spans="2:9" ht="10.5">
      <c r="B136" s="19"/>
      <c r="C136" s="19"/>
      <c r="D136" s="20"/>
      <c r="E136" s="21" t="s">
        <v>32</v>
      </c>
      <c r="F136" s="22">
        <f>SUM(F133:F134)</f>
        <v>23.548000000000002</v>
      </c>
      <c r="G136" s="21" t="s">
        <v>154</v>
      </c>
      <c r="H136" s="19"/>
      <c r="I136" s="22">
        <f>SUM(I133:I134)</f>
        <v>23.548000000000002</v>
      </c>
    </row>
    <row r="137" spans="2:9" ht="10.5">
      <c r="B137" s="7"/>
      <c r="C137" s="7"/>
      <c r="D137" s="24"/>
      <c r="E137" s="7"/>
      <c r="F137" s="7"/>
      <c r="G137" s="7"/>
      <c r="H137" s="7"/>
      <c r="I137" s="7"/>
    </row>
    <row r="138" spans="2:9" ht="10.5">
      <c r="B138" s="11" t="s">
        <v>157</v>
      </c>
      <c r="C138" s="11" t="s">
        <v>337</v>
      </c>
      <c r="D138" s="12" t="s">
        <v>368</v>
      </c>
      <c r="E138" s="13" t="s">
        <v>158</v>
      </c>
      <c r="F138" s="14">
        <v>1.967</v>
      </c>
      <c r="G138" s="15" t="s">
        <v>154</v>
      </c>
      <c r="H138" s="16"/>
      <c r="I138" s="14">
        <f>F138+G138+H138</f>
        <v>1.967</v>
      </c>
    </row>
    <row r="139" spans="2:9" ht="10.5">
      <c r="B139" s="16"/>
      <c r="C139" s="11" t="s">
        <v>338</v>
      </c>
      <c r="D139" s="12" t="s">
        <v>159</v>
      </c>
      <c r="E139" s="13" t="s">
        <v>160</v>
      </c>
      <c r="F139" s="14">
        <v>11.426</v>
      </c>
      <c r="G139" s="15" t="s">
        <v>154</v>
      </c>
      <c r="H139" s="16"/>
      <c r="I139" s="14">
        <f>F139+G139+H139</f>
        <v>11.426</v>
      </c>
    </row>
    <row r="140" spans="2:9" ht="10.5">
      <c r="B140" s="16"/>
      <c r="C140" s="11" t="s">
        <v>50</v>
      </c>
      <c r="D140" s="12" t="s">
        <v>161</v>
      </c>
      <c r="E140" s="16"/>
      <c r="F140" s="16"/>
      <c r="G140" s="16"/>
      <c r="H140" s="16"/>
      <c r="I140" s="16"/>
    </row>
    <row r="141" spans="2:9" ht="10.5">
      <c r="B141" s="19"/>
      <c r="C141" s="19"/>
      <c r="D141" s="20"/>
      <c r="E141" s="21" t="s">
        <v>32</v>
      </c>
      <c r="F141" s="22">
        <f>SUM(F138:F139)</f>
        <v>13.393</v>
      </c>
      <c r="G141" s="21" t="s">
        <v>154</v>
      </c>
      <c r="H141" s="19"/>
      <c r="I141" s="22">
        <f>SUM(I138:I139)</f>
        <v>13.393</v>
      </c>
    </row>
    <row r="142" spans="2:9" ht="10.5">
      <c r="B142" s="7"/>
      <c r="C142" s="7"/>
      <c r="D142" s="24"/>
      <c r="E142" s="7"/>
      <c r="F142" s="7"/>
      <c r="G142" s="7"/>
      <c r="H142" s="7"/>
      <c r="I142" s="7"/>
    </row>
    <row r="143" spans="2:9" ht="10.5">
      <c r="B143" s="11" t="s">
        <v>162</v>
      </c>
      <c r="C143" s="11" t="s">
        <v>163</v>
      </c>
      <c r="D143" s="12" t="s">
        <v>164</v>
      </c>
      <c r="E143" s="13" t="s">
        <v>165</v>
      </c>
      <c r="F143" s="14">
        <v>2.071</v>
      </c>
      <c r="G143" s="15" t="s">
        <v>154</v>
      </c>
      <c r="H143" s="16"/>
      <c r="I143" s="14">
        <f>F143+G143+H143</f>
        <v>2.071</v>
      </c>
    </row>
    <row r="144" spans="2:9" ht="10.5">
      <c r="B144" s="16"/>
      <c r="C144" s="11" t="s">
        <v>339</v>
      </c>
      <c r="D144" s="12" t="s">
        <v>166</v>
      </c>
      <c r="E144" s="16"/>
      <c r="F144" s="16"/>
      <c r="G144" s="16"/>
      <c r="H144" s="16"/>
      <c r="I144" s="16"/>
    </row>
    <row r="145" spans="2:9" ht="10.5">
      <c r="B145" s="16"/>
      <c r="C145" s="11" t="s">
        <v>50</v>
      </c>
      <c r="D145" s="12" t="s">
        <v>167</v>
      </c>
      <c r="E145" s="16"/>
      <c r="F145" s="16"/>
      <c r="G145" s="16"/>
      <c r="H145" s="16"/>
      <c r="I145" s="16"/>
    </row>
    <row r="146" spans="2:9" ht="10.5">
      <c r="B146" s="19"/>
      <c r="C146" s="19"/>
      <c r="D146" s="20"/>
      <c r="E146" s="21" t="s">
        <v>32</v>
      </c>
      <c r="F146" s="22">
        <f>SUM(F143)</f>
        <v>2.071</v>
      </c>
      <c r="G146" s="21" t="s">
        <v>154</v>
      </c>
      <c r="H146" s="19"/>
      <c r="I146" s="22">
        <f>SUM(I143)</f>
        <v>2.071</v>
      </c>
    </row>
    <row r="147" spans="2:9" ht="10.5">
      <c r="B147" s="45"/>
      <c r="C147" s="45"/>
      <c r="D147" s="72"/>
      <c r="E147" s="43"/>
      <c r="F147" s="44"/>
      <c r="G147" s="43"/>
      <c r="H147" s="45"/>
      <c r="I147" s="44"/>
    </row>
    <row r="148" spans="2:9" ht="10.5">
      <c r="B148" s="40" t="s">
        <v>317</v>
      </c>
      <c r="C148" s="73" t="s">
        <v>314</v>
      </c>
      <c r="D148" s="72" t="s">
        <v>315</v>
      </c>
      <c r="E148" s="42" t="s">
        <v>74</v>
      </c>
      <c r="F148" s="44">
        <v>0.57</v>
      </c>
      <c r="G148" s="43" t="s">
        <v>154</v>
      </c>
      <c r="H148" s="45"/>
      <c r="I148" s="44">
        <f>+F148+G148+H148</f>
        <v>0.57</v>
      </c>
    </row>
    <row r="149" spans="2:10" ht="10.5">
      <c r="B149" s="74"/>
      <c r="C149" s="74"/>
      <c r="D149" s="75" t="s">
        <v>316</v>
      </c>
      <c r="E149" s="76"/>
      <c r="F149" s="44"/>
      <c r="G149" s="76"/>
      <c r="H149" s="74"/>
      <c r="I149" s="77"/>
      <c r="J149" s="31"/>
    </row>
    <row r="150" spans="2:9" ht="10.5">
      <c r="B150" s="45"/>
      <c r="C150" s="45"/>
      <c r="D150" s="72"/>
      <c r="E150" s="45"/>
      <c r="F150" s="45"/>
      <c r="G150" s="45"/>
      <c r="H150" s="45"/>
      <c r="I150" s="45"/>
    </row>
    <row r="151" spans="2:9" ht="10.5">
      <c r="B151" s="40" t="s">
        <v>313</v>
      </c>
      <c r="C151" s="40" t="s">
        <v>340</v>
      </c>
      <c r="D151" s="41" t="s">
        <v>318</v>
      </c>
      <c r="E151" s="42" t="s">
        <v>74</v>
      </c>
      <c r="F151" s="44">
        <v>6.752</v>
      </c>
      <c r="G151" s="43" t="s">
        <v>154</v>
      </c>
      <c r="H151" s="45"/>
      <c r="I151" s="44">
        <f>F151+G151+H151</f>
        <v>6.752</v>
      </c>
    </row>
    <row r="152" spans="2:9" ht="10.5">
      <c r="B152" s="45"/>
      <c r="C152" s="40" t="s">
        <v>83</v>
      </c>
      <c r="D152" s="41" t="s">
        <v>319</v>
      </c>
      <c r="E152" s="42" t="s">
        <v>168</v>
      </c>
      <c r="F152" s="44">
        <v>19.253</v>
      </c>
      <c r="G152" s="43" t="s">
        <v>154</v>
      </c>
      <c r="H152" s="45"/>
      <c r="I152" s="44">
        <f>F152+G152+H152</f>
        <v>19.253</v>
      </c>
    </row>
    <row r="153" spans="2:9" ht="10.5">
      <c r="B153" s="45"/>
      <c r="C153" s="45"/>
      <c r="D153" s="41" t="s">
        <v>169</v>
      </c>
      <c r="E153" s="42" t="s">
        <v>170</v>
      </c>
      <c r="F153" s="44">
        <v>16.157</v>
      </c>
      <c r="G153" s="43" t="s">
        <v>154</v>
      </c>
      <c r="H153" s="45"/>
      <c r="I153" s="44">
        <f>F153+G153+H153</f>
        <v>16.157</v>
      </c>
    </row>
    <row r="154" spans="2:9" ht="10.5">
      <c r="B154" s="45"/>
      <c r="C154" s="45"/>
      <c r="D154" s="41" t="s">
        <v>171</v>
      </c>
      <c r="E154" s="45"/>
      <c r="F154" s="45"/>
      <c r="G154" s="45"/>
      <c r="H154" s="45"/>
      <c r="I154" s="45"/>
    </row>
    <row r="155" spans="2:9" ht="10.5">
      <c r="B155" s="46"/>
      <c r="C155" s="46"/>
      <c r="D155" s="47"/>
      <c r="E155" s="48" t="s">
        <v>172</v>
      </c>
      <c r="F155" s="49">
        <f>SUM(F151:F154)</f>
        <v>42.162</v>
      </c>
      <c r="G155" s="48" t="s">
        <v>154</v>
      </c>
      <c r="H155" s="46"/>
      <c r="I155" s="49">
        <f>SUM(I151:I154)</f>
        <v>42.162</v>
      </c>
    </row>
    <row r="156" spans="2:9" ht="10.5">
      <c r="B156" s="7"/>
      <c r="C156" s="7"/>
      <c r="D156" s="24"/>
      <c r="E156" s="7"/>
      <c r="F156" s="7"/>
      <c r="G156" s="7"/>
      <c r="H156" s="7"/>
      <c r="I156" s="7"/>
    </row>
    <row r="157" spans="2:9" ht="10.5">
      <c r="B157" s="11" t="s">
        <v>173</v>
      </c>
      <c r="C157" s="11" t="s">
        <v>341</v>
      </c>
      <c r="D157" s="12" t="s">
        <v>174</v>
      </c>
      <c r="E157" s="13" t="s">
        <v>175</v>
      </c>
      <c r="F157" s="14">
        <v>2.842</v>
      </c>
      <c r="G157" s="15" t="s">
        <v>154</v>
      </c>
      <c r="H157" s="14">
        <v>4.515</v>
      </c>
      <c r="I157" s="14">
        <f>F157+G157+H157</f>
        <v>7.356999999999999</v>
      </c>
    </row>
    <row r="158" spans="2:9" ht="10.5">
      <c r="B158" s="16"/>
      <c r="C158" s="11" t="s">
        <v>176</v>
      </c>
      <c r="D158" s="12" t="s">
        <v>403</v>
      </c>
      <c r="E158" s="13" t="s">
        <v>177</v>
      </c>
      <c r="F158" s="14">
        <v>14.711</v>
      </c>
      <c r="G158" s="15" t="s">
        <v>154</v>
      </c>
      <c r="H158" s="16"/>
      <c r="I158" s="14">
        <f>F158+G158+H158</f>
        <v>14.711</v>
      </c>
    </row>
    <row r="159" spans="2:9" ht="10.5">
      <c r="B159" s="16"/>
      <c r="C159" s="11" t="s">
        <v>178</v>
      </c>
      <c r="D159" s="12" t="s">
        <v>404</v>
      </c>
      <c r="E159" s="13" t="s">
        <v>179</v>
      </c>
      <c r="F159" s="14">
        <v>11.602</v>
      </c>
      <c r="G159" s="15" t="s">
        <v>154</v>
      </c>
      <c r="H159" s="16"/>
      <c r="I159" s="14">
        <f>F159+G159+H159</f>
        <v>11.602</v>
      </c>
    </row>
    <row r="160" spans="2:9" ht="21">
      <c r="B160" s="16"/>
      <c r="C160" s="11" t="s">
        <v>50</v>
      </c>
      <c r="D160" s="12" t="s">
        <v>405</v>
      </c>
      <c r="E160" s="16"/>
      <c r="F160" s="16"/>
      <c r="G160" s="16"/>
      <c r="H160" s="16"/>
      <c r="I160" s="16"/>
    </row>
    <row r="161" spans="2:9" ht="10.5">
      <c r="B161" s="16"/>
      <c r="C161" s="16"/>
      <c r="D161" s="12" t="s">
        <v>406</v>
      </c>
      <c r="E161" s="16"/>
      <c r="F161" s="16"/>
      <c r="G161" s="16"/>
      <c r="H161" s="16"/>
      <c r="I161" s="16"/>
    </row>
    <row r="162" spans="2:9" ht="10.5">
      <c r="B162" s="16"/>
      <c r="C162" s="11" t="s">
        <v>138</v>
      </c>
      <c r="D162" s="16" t="s">
        <v>408</v>
      </c>
      <c r="E162" s="16"/>
      <c r="F162" s="16"/>
      <c r="G162" s="16"/>
      <c r="H162" s="16"/>
      <c r="I162" s="16"/>
    </row>
    <row r="163" spans="2:9" ht="10.5">
      <c r="B163" s="16"/>
      <c r="C163" s="11"/>
      <c r="D163" s="12" t="s">
        <v>407</v>
      </c>
      <c r="E163" s="16"/>
      <c r="F163" s="16"/>
      <c r="G163" s="16"/>
      <c r="H163" s="16"/>
      <c r="I163" s="16"/>
    </row>
    <row r="164" spans="2:9" ht="10.5">
      <c r="B164" s="16"/>
      <c r="C164" s="11"/>
      <c r="D164" s="12"/>
      <c r="E164" s="16"/>
      <c r="F164" s="16"/>
      <c r="G164" s="16"/>
      <c r="H164" s="16"/>
      <c r="I164" s="16"/>
    </row>
    <row r="165" spans="2:9" ht="10.5">
      <c r="B165" s="16"/>
      <c r="C165" s="11" t="s">
        <v>50</v>
      </c>
      <c r="D165" s="12"/>
      <c r="E165" s="16"/>
      <c r="F165" s="16"/>
      <c r="G165" s="16"/>
      <c r="H165" s="16"/>
      <c r="I165" s="16"/>
    </row>
    <row r="166" spans="2:9" ht="10.5">
      <c r="B166" s="16"/>
      <c r="C166" s="16"/>
      <c r="E166" s="16"/>
      <c r="F166" s="16"/>
      <c r="G166" s="16"/>
      <c r="H166" s="16"/>
      <c r="I166" s="16"/>
    </row>
    <row r="167" spans="2:9" ht="10.5">
      <c r="B167" s="19"/>
      <c r="C167" s="19"/>
      <c r="D167" s="20"/>
      <c r="E167" s="21" t="s">
        <v>32</v>
      </c>
      <c r="F167" s="22">
        <f>SUM(F157:F159)</f>
        <v>29.155</v>
      </c>
      <c r="G167" s="21" t="s">
        <v>154</v>
      </c>
      <c r="H167" s="22">
        <f>SUM(H157:H159)</f>
        <v>4.515</v>
      </c>
      <c r="I167" s="22">
        <f>SUM(I157:I159)</f>
        <v>33.67</v>
      </c>
    </row>
    <row r="168" spans="2:9" ht="10.5">
      <c r="B168" s="7"/>
      <c r="C168" s="7"/>
      <c r="D168" s="24"/>
      <c r="E168" s="7"/>
      <c r="F168" s="7"/>
      <c r="G168" s="7"/>
      <c r="H168" s="7"/>
      <c r="I168" s="7"/>
    </row>
    <row r="169" spans="2:9" ht="10.5">
      <c r="B169" s="11" t="s">
        <v>180</v>
      </c>
      <c r="C169" s="11" t="s">
        <v>342</v>
      </c>
      <c r="D169" s="12" t="s">
        <v>369</v>
      </c>
      <c r="E169" s="13" t="s">
        <v>158</v>
      </c>
      <c r="F169" s="14">
        <v>4.078</v>
      </c>
      <c r="G169" s="15" t="s">
        <v>154</v>
      </c>
      <c r="H169" s="16"/>
      <c r="I169" s="14">
        <f>F169+G169+H169</f>
        <v>4.078</v>
      </c>
    </row>
    <row r="170" spans="2:9" ht="10.5">
      <c r="B170" s="16"/>
      <c r="C170" s="11" t="s">
        <v>50</v>
      </c>
      <c r="D170" s="12" t="s">
        <v>181</v>
      </c>
      <c r="E170" s="13" t="s">
        <v>182</v>
      </c>
      <c r="F170" s="14">
        <v>15.264</v>
      </c>
      <c r="G170" s="15" t="s">
        <v>154</v>
      </c>
      <c r="H170" s="16"/>
      <c r="I170" s="14">
        <f>F170+G170+H170</f>
        <v>15.264</v>
      </c>
    </row>
    <row r="171" spans="2:9" ht="10.5">
      <c r="B171" s="16"/>
      <c r="C171" s="16"/>
      <c r="D171" s="12" t="s">
        <v>370</v>
      </c>
      <c r="E171" s="16"/>
      <c r="F171" s="16"/>
      <c r="G171" s="16"/>
      <c r="H171" s="16"/>
      <c r="I171" s="16"/>
    </row>
    <row r="172" spans="2:9" ht="10.5">
      <c r="B172" s="16"/>
      <c r="C172" s="16"/>
      <c r="D172" s="12" t="s">
        <v>183</v>
      </c>
      <c r="E172" s="16"/>
      <c r="F172" s="16"/>
      <c r="G172" s="16"/>
      <c r="H172" s="16"/>
      <c r="I172" s="16"/>
    </row>
    <row r="173" spans="2:9" ht="10.5">
      <c r="B173" s="19"/>
      <c r="C173" s="19"/>
      <c r="D173" s="20"/>
      <c r="E173" s="21" t="s">
        <v>32</v>
      </c>
      <c r="F173" s="22">
        <f>SUM(F169:F170)</f>
        <v>19.342</v>
      </c>
      <c r="G173" s="21" t="s">
        <v>154</v>
      </c>
      <c r="H173" s="19"/>
      <c r="I173" s="22">
        <f>SUM(I169:I170)</f>
        <v>19.342</v>
      </c>
    </row>
    <row r="174" spans="2:9" ht="10.5">
      <c r="B174" s="7"/>
      <c r="C174" s="7"/>
      <c r="D174" s="24"/>
      <c r="E174" s="7"/>
      <c r="F174" s="7"/>
      <c r="G174" s="7"/>
      <c r="H174" s="7"/>
      <c r="I174" s="7"/>
    </row>
    <row r="175" spans="2:9" ht="10.5">
      <c r="B175" s="11" t="s">
        <v>184</v>
      </c>
      <c r="C175" s="17" t="s">
        <v>185</v>
      </c>
      <c r="D175" s="12" t="s">
        <v>186</v>
      </c>
      <c r="E175" s="13" t="s">
        <v>187</v>
      </c>
      <c r="F175" s="14">
        <v>33.129</v>
      </c>
      <c r="G175" s="15" t="s">
        <v>154</v>
      </c>
      <c r="H175" s="16"/>
      <c r="I175" s="14">
        <f>F175+G175+H175</f>
        <v>33.129</v>
      </c>
    </row>
    <row r="176" spans="2:9" ht="10.5">
      <c r="B176" s="16"/>
      <c r="C176" s="17" t="s">
        <v>68</v>
      </c>
      <c r="D176" s="12" t="s">
        <v>188</v>
      </c>
      <c r="E176" s="13" t="s">
        <v>189</v>
      </c>
      <c r="F176" s="15" t="s">
        <v>154</v>
      </c>
      <c r="G176" s="15" t="s">
        <v>154</v>
      </c>
      <c r="H176" s="14">
        <v>5.7</v>
      </c>
      <c r="I176" s="14">
        <f>F176+G176+H176</f>
        <v>5.7</v>
      </c>
    </row>
    <row r="177" spans="2:9" ht="10.5">
      <c r="B177" s="16"/>
      <c r="C177" s="11" t="s">
        <v>190</v>
      </c>
      <c r="D177" s="12" t="s">
        <v>191</v>
      </c>
      <c r="E177" s="13" t="s">
        <v>192</v>
      </c>
      <c r="F177" s="14">
        <v>20.323</v>
      </c>
      <c r="G177" s="15" t="s">
        <v>154</v>
      </c>
      <c r="H177" s="14">
        <v>5.009</v>
      </c>
      <c r="I177" s="14">
        <f>F177+G177+H177</f>
        <v>25.332</v>
      </c>
    </row>
    <row r="178" spans="2:9" ht="10.5">
      <c r="B178" s="16"/>
      <c r="C178" s="17" t="s">
        <v>50</v>
      </c>
      <c r="D178" s="12" t="s">
        <v>193</v>
      </c>
      <c r="E178" s="13" t="s">
        <v>194</v>
      </c>
      <c r="F178" s="14">
        <v>9.912</v>
      </c>
      <c r="G178" s="15" t="s">
        <v>154</v>
      </c>
      <c r="H178" s="14">
        <v>8.773</v>
      </c>
      <c r="I178" s="14">
        <f>F178+G178+H178</f>
        <v>18.685000000000002</v>
      </c>
    </row>
    <row r="179" spans="2:9" ht="10.5">
      <c r="B179" s="16"/>
      <c r="C179" s="10"/>
      <c r="D179" s="12" t="s">
        <v>195</v>
      </c>
      <c r="E179" s="13" t="s">
        <v>196</v>
      </c>
      <c r="F179" s="14">
        <v>20.953</v>
      </c>
      <c r="G179" s="15" t="s">
        <v>154</v>
      </c>
      <c r="H179" s="16"/>
      <c r="I179" s="14">
        <f>F179+G179+H179</f>
        <v>20.953</v>
      </c>
    </row>
    <row r="180" spans="2:9" ht="10.5">
      <c r="B180" s="16"/>
      <c r="C180" s="17" t="s">
        <v>197</v>
      </c>
      <c r="D180" s="12" t="s">
        <v>198</v>
      </c>
      <c r="E180" s="16"/>
      <c r="F180" s="16"/>
      <c r="G180" s="16"/>
      <c r="H180" s="16"/>
      <c r="I180" s="16"/>
    </row>
    <row r="181" spans="2:9" ht="10.5">
      <c r="B181" s="16"/>
      <c r="C181" s="11" t="s">
        <v>199</v>
      </c>
      <c r="D181" s="12" t="s">
        <v>200</v>
      </c>
      <c r="E181" s="16"/>
      <c r="F181" s="16"/>
      <c r="G181" s="16"/>
      <c r="H181" s="16"/>
      <c r="I181" s="16"/>
    </row>
    <row r="182" spans="2:9" ht="10.5">
      <c r="B182" s="16"/>
      <c r="C182" s="17" t="s">
        <v>409</v>
      </c>
      <c r="D182" s="12" t="s">
        <v>201</v>
      </c>
      <c r="E182" s="16"/>
      <c r="F182" s="16"/>
      <c r="G182" s="16"/>
      <c r="H182" s="16"/>
      <c r="I182" s="16"/>
    </row>
    <row r="183" spans="2:9" ht="10.5">
      <c r="B183" s="16"/>
      <c r="C183" s="16"/>
      <c r="D183" s="12" t="s">
        <v>202</v>
      </c>
      <c r="E183" s="16"/>
      <c r="F183" s="16"/>
      <c r="G183" s="16"/>
      <c r="H183" s="16"/>
      <c r="I183" s="16"/>
    </row>
    <row r="184" spans="2:9" ht="10.5">
      <c r="B184" s="16"/>
      <c r="C184" s="16"/>
      <c r="D184" s="12" t="s">
        <v>203</v>
      </c>
      <c r="E184" s="16"/>
      <c r="F184" s="16"/>
      <c r="G184" s="16"/>
      <c r="H184" s="16"/>
      <c r="I184" s="16"/>
    </row>
    <row r="185" spans="2:9" ht="10.5">
      <c r="B185" s="16"/>
      <c r="C185" s="16"/>
      <c r="D185" s="12" t="s">
        <v>204</v>
      </c>
      <c r="E185" s="16"/>
      <c r="F185" s="16"/>
      <c r="G185" s="16"/>
      <c r="H185" s="16"/>
      <c r="I185" s="16"/>
    </row>
    <row r="186" spans="2:9" ht="10.5">
      <c r="B186" s="16"/>
      <c r="C186" s="16"/>
      <c r="D186" s="12" t="s">
        <v>205</v>
      </c>
      <c r="E186" s="16"/>
      <c r="F186" s="16"/>
      <c r="G186" s="16"/>
      <c r="H186" s="16"/>
      <c r="I186" s="16"/>
    </row>
    <row r="187" spans="2:9" ht="10.5">
      <c r="B187" s="16"/>
      <c r="C187" s="16"/>
      <c r="D187" s="12" t="s">
        <v>206</v>
      </c>
      <c r="E187" s="16"/>
      <c r="F187" s="16"/>
      <c r="G187" s="16"/>
      <c r="H187" s="16"/>
      <c r="I187" s="16"/>
    </row>
    <row r="188" spans="2:9" ht="10.5">
      <c r="B188" s="16"/>
      <c r="C188" s="16"/>
      <c r="D188" s="12" t="s">
        <v>207</v>
      </c>
      <c r="E188" s="16"/>
      <c r="F188" s="16"/>
      <c r="G188" s="16"/>
      <c r="H188" s="16"/>
      <c r="I188" s="16"/>
    </row>
    <row r="189" spans="2:9" ht="10.5">
      <c r="B189" s="19"/>
      <c r="C189" s="19"/>
      <c r="D189" s="20"/>
      <c r="E189" s="21" t="s">
        <v>32</v>
      </c>
      <c r="F189" s="22">
        <f>SUM(F175:F179)</f>
        <v>84.317</v>
      </c>
      <c r="G189" s="21" t="s">
        <v>154</v>
      </c>
      <c r="H189" s="22">
        <f>SUM(H175:H179)</f>
        <v>19.482</v>
      </c>
      <c r="I189" s="22">
        <f>SUM(I175:I179)</f>
        <v>103.799</v>
      </c>
    </row>
    <row r="190" spans="2:9" ht="10.5">
      <c r="B190" s="7"/>
      <c r="C190" s="7"/>
      <c r="D190" s="24"/>
      <c r="E190" s="7"/>
      <c r="F190" s="7"/>
      <c r="G190" s="7"/>
      <c r="H190" s="7"/>
      <c r="I190" s="7"/>
    </row>
    <row r="191" spans="2:9" ht="10.5">
      <c r="B191" s="11" t="s">
        <v>208</v>
      </c>
      <c r="C191" s="11" t="s">
        <v>343</v>
      </c>
      <c r="D191" s="12" t="s">
        <v>371</v>
      </c>
      <c r="E191" s="13" t="s">
        <v>209</v>
      </c>
      <c r="F191" s="14">
        <v>6.376</v>
      </c>
      <c r="G191" s="15" t="s">
        <v>154</v>
      </c>
      <c r="H191" s="16"/>
      <c r="I191" s="14">
        <f>F191+G191+H191</f>
        <v>6.376</v>
      </c>
    </row>
    <row r="192" spans="2:9" ht="10.5">
      <c r="B192" s="16"/>
      <c r="C192" s="11" t="s">
        <v>50</v>
      </c>
      <c r="D192" s="12" t="s">
        <v>210</v>
      </c>
      <c r="E192" s="13" t="s">
        <v>158</v>
      </c>
      <c r="F192" s="14">
        <v>27.622</v>
      </c>
      <c r="G192" s="15" t="s">
        <v>154</v>
      </c>
      <c r="H192" s="16"/>
      <c r="I192" s="14">
        <f>F192+G192+H192</f>
        <v>27.622</v>
      </c>
    </row>
    <row r="193" spans="2:9" ht="10.5">
      <c r="B193" s="16"/>
      <c r="C193" s="16"/>
      <c r="D193" s="12" t="s">
        <v>372</v>
      </c>
      <c r="E193" s="13" t="s">
        <v>211</v>
      </c>
      <c r="F193" s="14">
        <v>19.054</v>
      </c>
      <c r="G193" s="15" t="s">
        <v>154</v>
      </c>
      <c r="H193" s="16"/>
      <c r="I193" s="14">
        <f>F193+G193+H193</f>
        <v>19.054</v>
      </c>
    </row>
    <row r="194" spans="2:9" ht="10.5">
      <c r="B194" s="16"/>
      <c r="C194" s="16"/>
      <c r="D194" s="12" t="s">
        <v>373</v>
      </c>
      <c r="E194" s="16"/>
      <c r="F194" s="16"/>
      <c r="G194" s="16"/>
      <c r="H194" s="16"/>
      <c r="I194" s="16"/>
    </row>
    <row r="195" spans="2:9" ht="10.5">
      <c r="B195" s="16"/>
      <c r="C195" s="16"/>
      <c r="D195" s="12" t="s">
        <v>212</v>
      </c>
      <c r="E195" s="16"/>
      <c r="F195" s="16"/>
      <c r="G195" s="16"/>
      <c r="H195" s="16"/>
      <c r="I195" s="16"/>
    </row>
    <row r="196" spans="2:9" ht="10.5">
      <c r="B196" s="16"/>
      <c r="C196" s="16"/>
      <c r="D196" s="12" t="s">
        <v>374</v>
      </c>
      <c r="E196" s="16"/>
      <c r="F196" s="16"/>
      <c r="G196" s="16"/>
      <c r="H196" s="16"/>
      <c r="I196" s="16"/>
    </row>
    <row r="197" spans="2:9" ht="10.5">
      <c r="B197" s="19"/>
      <c r="C197" s="19"/>
      <c r="D197" s="20"/>
      <c r="E197" s="21" t="s">
        <v>32</v>
      </c>
      <c r="F197" s="22">
        <f>SUM(F191:F193)</f>
        <v>53.05199999999999</v>
      </c>
      <c r="G197" s="21" t="s">
        <v>154</v>
      </c>
      <c r="H197" s="19"/>
      <c r="I197" s="22">
        <f>SUM(I191:I193)</f>
        <v>53.05199999999999</v>
      </c>
    </row>
    <row r="198" spans="2:9" ht="10.5">
      <c r="B198" s="7"/>
      <c r="C198" s="7"/>
      <c r="D198" s="24"/>
      <c r="E198" s="7"/>
      <c r="F198" s="7"/>
      <c r="G198" s="7"/>
      <c r="H198" s="7"/>
      <c r="I198" s="7"/>
    </row>
    <row r="199" spans="2:9" ht="10.5">
      <c r="B199" s="11" t="s">
        <v>213</v>
      </c>
      <c r="C199" s="11" t="s">
        <v>344</v>
      </c>
      <c r="D199" s="12" t="s">
        <v>214</v>
      </c>
      <c r="E199" s="13" t="s">
        <v>189</v>
      </c>
      <c r="F199" s="14">
        <v>11.553</v>
      </c>
      <c r="G199" s="14">
        <v>10.274</v>
      </c>
      <c r="H199" s="15" t="s">
        <v>154</v>
      </c>
      <c r="I199" s="14">
        <f>F199+G199+H199</f>
        <v>21.826999999999998</v>
      </c>
    </row>
    <row r="200" spans="2:9" ht="10.5">
      <c r="B200" s="16"/>
      <c r="C200" s="11" t="s">
        <v>215</v>
      </c>
      <c r="D200" s="12" t="s">
        <v>216</v>
      </c>
      <c r="E200" s="13" t="s">
        <v>217</v>
      </c>
      <c r="F200" s="14">
        <v>30.958</v>
      </c>
      <c r="G200" s="15" t="s">
        <v>154</v>
      </c>
      <c r="H200" s="16"/>
      <c r="I200" s="14">
        <f>F200+G200+H200</f>
        <v>30.958</v>
      </c>
    </row>
    <row r="201" spans="2:9" ht="10.5">
      <c r="B201" s="16"/>
      <c r="C201" s="11" t="s">
        <v>50</v>
      </c>
      <c r="D201" s="12" t="s">
        <v>218</v>
      </c>
      <c r="E201" s="13" t="s">
        <v>219</v>
      </c>
      <c r="F201" s="14">
        <v>16.199</v>
      </c>
      <c r="G201" s="15" t="s">
        <v>154</v>
      </c>
      <c r="H201" s="16"/>
      <c r="I201" s="14">
        <f>F201+G201+H201</f>
        <v>16.199</v>
      </c>
    </row>
    <row r="202" spans="2:9" ht="10.5">
      <c r="B202" s="16"/>
      <c r="C202" s="16"/>
      <c r="D202" s="12" t="s">
        <v>220</v>
      </c>
      <c r="E202" s="16"/>
      <c r="F202" s="16"/>
      <c r="G202" s="16"/>
      <c r="H202" s="16"/>
      <c r="I202" s="16"/>
    </row>
    <row r="203" spans="2:9" ht="10.5">
      <c r="B203" s="19"/>
      <c r="C203" s="19"/>
      <c r="D203" s="20"/>
      <c r="E203" s="21" t="s">
        <v>32</v>
      </c>
      <c r="F203" s="22">
        <f>SUM(F199:F201)</f>
        <v>58.709999999999994</v>
      </c>
      <c r="G203" s="22">
        <f>SUM(G199:G201)</f>
        <v>10.274</v>
      </c>
      <c r="H203" s="21" t="s">
        <v>154</v>
      </c>
      <c r="I203" s="22">
        <f>SUM(I199:I201)</f>
        <v>68.984</v>
      </c>
    </row>
    <row r="204" spans="2:9" ht="10.5">
      <c r="B204" s="7"/>
      <c r="C204" s="7"/>
      <c r="D204" s="24"/>
      <c r="E204" s="7"/>
      <c r="F204" s="7"/>
      <c r="G204" s="7"/>
      <c r="H204" s="7"/>
      <c r="I204" s="7"/>
    </row>
    <row r="205" spans="2:9" ht="10.5">
      <c r="B205" s="11" t="s">
        <v>221</v>
      </c>
      <c r="C205" s="11" t="s">
        <v>345</v>
      </c>
      <c r="D205" s="12" t="s">
        <v>375</v>
      </c>
      <c r="E205" s="13" t="s">
        <v>177</v>
      </c>
      <c r="F205" s="14">
        <v>16.658</v>
      </c>
      <c r="G205" s="15" t="s">
        <v>154</v>
      </c>
      <c r="H205" s="16"/>
      <c r="I205" s="14">
        <f>F205+G205+H205</f>
        <v>16.658</v>
      </c>
    </row>
    <row r="206" spans="2:9" ht="10.5">
      <c r="B206" s="16"/>
      <c r="C206" s="11" t="s">
        <v>50</v>
      </c>
      <c r="D206" s="12" t="s">
        <v>222</v>
      </c>
      <c r="E206" s="16"/>
      <c r="F206" s="16"/>
      <c r="G206" s="16"/>
      <c r="H206" s="16"/>
      <c r="I206" s="16"/>
    </row>
    <row r="207" spans="2:9" ht="10.5">
      <c r="B207" s="16"/>
      <c r="C207" s="16"/>
      <c r="D207" s="12" t="s">
        <v>223</v>
      </c>
      <c r="E207" s="16"/>
      <c r="F207" s="16"/>
      <c r="G207" s="16"/>
      <c r="H207" s="16"/>
      <c r="I207" s="16"/>
    </row>
    <row r="208" spans="2:9" ht="10.5">
      <c r="B208" s="16"/>
      <c r="C208" s="16"/>
      <c r="D208" s="12" t="s">
        <v>224</v>
      </c>
      <c r="E208" s="16"/>
      <c r="F208" s="16"/>
      <c r="G208" s="16"/>
      <c r="H208" s="16"/>
      <c r="I208" s="16"/>
    </row>
    <row r="209" spans="2:9" ht="10.5">
      <c r="B209" s="19"/>
      <c r="C209" s="19"/>
      <c r="D209" s="20"/>
      <c r="E209" s="21" t="s">
        <v>32</v>
      </c>
      <c r="F209" s="22">
        <f>SUM(F205)</f>
        <v>16.658</v>
      </c>
      <c r="G209" s="21" t="s">
        <v>154</v>
      </c>
      <c r="H209" s="19"/>
      <c r="I209" s="22">
        <f>SUM(I205)</f>
        <v>16.658</v>
      </c>
    </row>
    <row r="210" spans="2:9" ht="10.5">
      <c r="B210" s="7"/>
      <c r="C210" s="7"/>
      <c r="D210" s="24"/>
      <c r="E210" s="7"/>
      <c r="F210" s="7"/>
      <c r="G210" s="7"/>
      <c r="H210" s="7"/>
      <c r="I210" s="7"/>
    </row>
    <row r="211" spans="2:9" ht="10.5">
      <c r="B211" s="11" t="s">
        <v>225</v>
      </c>
      <c r="C211" s="11" t="s">
        <v>346</v>
      </c>
      <c r="D211" s="12" t="s">
        <v>226</v>
      </c>
      <c r="E211" s="13" t="s">
        <v>51</v>
      </c>
      <c r="F211" s="14">
        <v>20.075</v>
      </c>
      <c r="G211" s="15" t="s">
        <v>154</v>
      </c>
      <c r="H211" s="16"/>
      <c r="I211" s="14">
        <f>F211+G211+H211</f>
        <v>20.075</v>
      </c>
    </row>
    <row r="212" spans="2:9" ht="10.5">
      <c r="B212" s="16"/>
      <c r="C212" s="11" t="s">
        <v>50</v>
      </c>
      <c r="D212" s="12" t="s">
        <v>227</v>
      </c>
      <c r="E212" s="16"/>
      <c r="F212" s="16"/>
      <c r="G212" s="16"/>
      <c r="H212" s="16"/>
      <c r="I212" s="16"/>
    </row>
    <row r="213" spans="2:9" ht="10.5">
      <c r="B213" s="16"/>
      <c r="C213" s="16"/>
      <c r="D213" s="12" t="s">
        <v>228</v>
      </c>
      <c r="E213" s="16"/>
      <c r="F213" s="16"/>
      <c r="G213" s="16"/>
      <c r="H213" s="16"/>
      <c r="I213" s="16"/>
    </row>
    <row r="214" spans="2:9" ht="10.5">
      <c r="B214" s="16"/>
      <c r="C214" s="16"/>
      <c r="D214" s="12" t="s">
        <v>410</v>
      </c>
      <c r="E214" s="16"/>
      <c r="F214" s="16"/>
      <c r="G214" s="16"/>
      <c r="H214" s="16"/>
      <c r="I214" s="16"/>
    </row>
    <row r="215" spans="2:9" ht="10.5">
      <c r="B215" s="16"/>
      <c r="C215" s="16"/>
      <c r="D215" s="12" t="s">
        <v>376</v>
      </c>
      <c r="E215" s="16"/>
      <c r="F215" s="16"/>
      <c r="G215" s="16"/>
      <c r="H215" s="16"/>
      <c r="I215" s="16"/>
    </row>
    <row r="216" spans="2:9" ht="10.5">
      <c r="B216" s="16"/>
      <c r="C216" s="16"/>
      <c r="D216" s="12" t="s">
        <v>229</v>
      </c>
      <c r="E216" s="16"/>
      <c r="F216" s="16"/>
      <c r="G216" s="16"/>
      <c r="H216" s="16"/>
      <c r="I216" s="16"/>
    </row>
    <row r="217" spans="2:9" ht="10.5">
      <c r="B217" s="19"/>
      <c r="C217" s="19"/>
      <c r="D217" s="20"/>
      <c r="E217" s="21" t="s">
        <v>230</v>
      </c>
      <c r="F217" s="22">
        <f>SUM(F211)</f>
        <v>20.075</v>
      </c>
      <c r="G217" s="21" t="s">
        <v>154</v>
      </c>
      <c r="H217" s="19"/>
      <c r="I217" s="22">
        <f>SUM(I211)</f>
        <v>20.075</v>
      </c>
    </row>
    <row r="218" spans="2:9" ht="10.5">
      <c r="B218" s="38"/>
      <c r="C218" s="38"/>
      <c r="D218" s="41" t="s">
        <v>416</v>
      </c>
      <c r="E218" s="52" t="s">
        <v>189</v>
      </c>
      <c r="F218" s="38"/>
      <c r="G218" s="38"/>
      <c r="H218" s="38"/>
      <c r="I218" s="38"/>
    </row>
    <row r="219" spans="2:9" ht="10.5">
      <c r="B219" s="40" t="s">
        <v>231</v>
      </c>
      <c r="C219" s="40" t="s">
        <v>232</v>
      </c>
      <c r="D219" s="41" t="s">
        <v>417</v>
      </c>
      <c r="E219" s="43" t="s">
        <v>421</v>
      </c>
      <c r="F219" s="43" t="s">
        <v>154</v>
      </c>
      <c r="G219" s="44">
        <v>11.62</v>
      </c>
      <c r="H219" s="43" t="s">
        <v>154</v>
      </c>
      <c r="I219" s="44">
        <f>F219+G219+H219</f>
        <v>11.62</v>
      </c>
    </row>
    <row r="220" spans="2:9" ht="10.5">
      <c r="B220" s="45"/>
      <c r="C220" s="40" t="s">
        <v>29</v>
      </c>
      <c r="D220" s="41" t="s">
        <v>418</v>
      </c>
      <c r="E220" s="79" t="s">
        <v>420</v>
      </c>
      <c r="F220" s="45"/>
      <c r="G220" s="45">
        <v>4.08</v>
      </c>
      <c r="H220" s="45"/>
      <c r="I220" s="44">
        <f>F220+G220+H220</f>
        <v>4.08</v>
      </c>
    </row>
    <row r="221" spans="2:9" ht="10.5">
      <c r="B221" s="46"/>
      <c r="C221" s="46"/>
      <c r="D221" s="47" t="s">
        <v>419</v>
      </c>
      <c r="E221" s="48" t="s">
        <v>32</v>
      </c>
      <c r="F221" s="48" t="s">
        <v>154</v>
      </c>
      <c r="G221" s="49">
        <f>SUM(G219:G220)</f>
        <v>15.7</v>
      </c>
      <c r="H221" s="48" t="s">
        <v>154</v>
      </c>
      <c r="I221" s="49">
        <f>SUM(I219:I220)</f>
        <v>15.7</v>
      </c>
    </row>
    <row r="222" spans="2:9" ht="10.5">
      <c r="B222" s="38"/>
      <c r="C222" s="38"/>
      <c r="D222" s="39"/>
      <c r="E222" s="38"/>
      <c r="F222" s="38"/>
      <c r="G222" s="38"/>
      <c r="H222" s="38"/>
      <c r="I222" s="38"/>
    </row>
    <row r="223" spans="2:9" ht="10.5">
      <c r="B223" s="40" t="s">
        <v>233</v>
      </c>
      <c r="C223" s="40" t="s">
        <v>347</v>
      </c>
      <c r="D223" s="41" t="s">
        <v>234</v>
      </c>
      <c r="E223" s="42" t="s">
        <v>182</v>
      </c>
      <c r="F223" s="44">
        <v>34.689</v>
      </c>
      <c r="G223" s="43" t="s">
        <v>154</v>
      </c>
      <c r="H223" s="44">
        <v>0.276</v>
      </c>
      <c r="I223" s="44">
        <f>F223+G223+H223</f>
        <v>34.965</v>
      </c>
    </row>
    <row r="224" spans="2:9" ht="10.5">
      <c r="B224" s="45"/>
      <c r="C224" s="40" t="s">
        <v>215</v>
      </c>
      <c r="D224" s="41" t="s">
        <v>235</v>
      </c>
      <c r="E224" s="42" t="s">
        <v>211</v>
      </c>
      <c r="F224" s="44">
        <v>39.341</v>
      </c>
      <c r="G224" s="43" t="s">
        <v>154</v>
      </c>
      <c r="H224" s="45">
        <v>5.671</v>
      </c>
      <c r="I224" s="44">
        <f>F224+G224+H224</f>
        <v>45.012</v>
      </c>
    </row>
    <row r="225" spans="2:9" ht="10.5">
      <c r="B225" s="45"/>
      <c r="C225" s="40" t="s">
        <v>50</v>
      </c>
      <c r="D225" s="41" t="s">
        <v>236</v>
      </c>
      <c r="E225" s="42" t="s">
        <v>237</v>
      </c>
      <c r="F225" s="44">
        <v>20.464</v>
      </c>
      <c r="G225" s="43" t="s">
        <v>154</v>
      </c>
      <c r="H225" s="45"/>
      <c r="I225" s="44">
        <f>F225+G225+H225</f>
        <v>20.464</v>
      </c>
    </row>
    <row r="226" spans="2:9" ht="10.5">
      <c r="B226" s="45"/>
      <c r="C226" s="45"/>
      <c r="D226" s="41" t="s">
        <v>412</v>
      </c>
      <c r="E226" s="45"/>
      <c r="F226" s="45"/>
      <c r="G226" s="45"/>
      <c r="H226" s="45"/>
      <c r="I226" s="45"/>
    </row>
    <row r="227" spans="2:10" ht="10.5">
      <c r="B227" s="42" t="s">
        <v>238</v>
      </c>
      <c r="C227" s="40" t="s">
        <v>413</v>
      </c>
      <c r="D227" s="41" t="s">
        <v>239</v>
      </c>
      <c r="E227" s="45"/>
      <c r="F227" s="45"/>
      <c r="G227" s="45"/>
      <c r="H227" s="45"/>
      <c r="I227" s="45"/>
      <c r="J227" s="4" t="s">
        <v>411</v>
      </c>
    </row>
    <row r="228" spans="2:9" ht="10.5">
      <c r="B228" s="45"/>
      <c r="C228" s="40" t="s">
        <v>215</v>
      </c>
      <c r="D228" s="41" t="s">
        <v>240</v>
      </c>
      <c r="E228" s="45"/>
      <c r="F228" s="45"/>
      <c r="G228" s="45"/>
      <c r="H228" s="45"/>
      <c r="I228" s="45"/>
    </row>
    <row r="229" spans="2:9" ht="10.5">
      <c r="B229" s="45"/>
      <c r="C229" s="40" t="s">
        <v>50</v>
      </c>
      <c r="D229" s="41" t="s">
        <v>377</v>
      </c>
      <c r="E229" s="45"/>
      <c r="F229" s="45"/>
      <c r="G229" s="45"/>
      <c r="H229" s="45"/>
      <c r="I229" s="45"/>
    </row>
    <row r="230" spans="2:9" ht="10.5">
      <c r="B230" s="45"/>
      <c r="C230" s="40"/>
      <c r="D230" s="41" t="s">
        <v>241</v>
      </c>
      <c r="E230" s="45"/>
      <c r="F230" s="45"/>
      <c r="G230" s="45"/>
      <c r="H230" s="45"/>
      <c r="I230" s="45"/>
    </row>
    <row r="231" spans="2:9" ht="10.5">
      <c r="B231" s="45"/>
      <c r="C231" s="40"/>
      <c r="D231" s="41" t="s">
        <v>242</v>
      </c>
      <c r="E231" s="45"/>
      <c r="F231" s="45"/>
      <c r="G231" s="45"/>
      <c r="H231" s="45"/>
      <c r="I231" s="45"/>
    </row>
    <row r="232" spans="2:9" ht="10.5">
      <c r="B232" s="46"/>
      <c r="C232" s="46"/>
      <c r="D232" s="47"/>
      <c r="E232" s="48" t="s">
        <v>32</v>
      </c>
      <c r="F232" s="49">
        <f>SUM(F223:F225)</f>
        <v>94.494</v>
      </c>
      <c r="G232" s="48" t="s">
        <v>154</v>
      </c>
      <c r="H232" s="49">
        <f>SUM(H223:H225)</f>
        <v>5.947</v>
      </c>
      <c r="I232" s="49">
        <f>SUM(I223:I225)</f>
        <v>100.441</v>
      </c>
    </row>
    <row r="233" spans="2:9" ht="10.5">
      <c r="B233" s="7"/>
      <c r="C233" s="7"/>
      <c r="D233" s="24"/>
      <c r="E233" s="7"/>
      <c r="F233" s="7"/>
      <c r="G233" s="7"/>
      <c r="H233" s="7"/>
      <c r="I233" s="7"/>
    </row>
    <row r="234" spans="2:9" ht="10.5">
      <c r="B234" s="11" t="s">
        <v>243</v>
      </c>
      <c r="C234" s="11" t="s">
        <v>348</v>
      </c>
      <c r="D234" s="12" t="s">
        <v>244</v>
      </c>
      <c r="E234" s="13" t="s">
        <v>245</v>
      </c>
      <c r="F234" s="14">
        <v>3.641</v>
      </c>
      <c r="G234" s="15" t="s">
        <v>154</v>
      </c>
      <c r="H234" s="16"/>
      <c r="I234" s="14">
        <f>F234+G234+H234</f>
        <v>3.641</v>
      </c>
    </row>
    <row r="235" spans="2:9" ht="10.5">
      <c r="B235" s="16"/>
      <c r="C235" s="11" t="s">
        <v>50</v>
      </c>
      <c r="D235" s="12" t="s">
        <v>246</v>
      </c>
      <c r="E235" s="16"/>
      <c r="F235" s="16"/>
      <c r="G235" s="16"/>
      <c r="H235" s="16"/>
      <c r="I235" s="16"/>
    </row>
    <row r="236" spans="2:9" ht="10.5">
      <c r="B236" s="19"/>
      <c r="C236" s="19"/>
      <c r="D236" s="20"/>
      <c r="E236" s="21" t="s">
        <v>32</v>
      </c>
      <c r="F236" s="22">
        <f>SUM(F234)</f>
        <v>3.641</v>
      </c>
      <c r="G236" s="21" t="s">
        <v>154</v>
      </c>
      <c r="H236" s="19"/>
      <c r="I236" s="22">
        <f>SUM(I234)</f>
        <v>3.641</v>
      </c>
    </row>
    <row r="237" spans="1:9" ht="10.5">
      <c r="A237" s="3"/>
      <c r="B237" s="7"/>
      <c r="C237" s="7"/>
      <c r="D237" s="24"/>
      <c r="E237" s="7"/>
      <c r="F237" s="7"/>
      <c r="G237" s="7"/>
      <c r="H237" s="7"/>
      <c r="I237" s="7"/>
    </row>
    <row r="238" spans="2:9" ht="10.5">
      <c r="B238" s="11" t="s">
        <v>247</v>
      </c>
      <c r="C238" s="11" t="s">
        <v>349</v>
      </c>
      <c r="D238" s="12" t="s">
        <v>248</v>
      </c>
      <c r="E238" s="13" t="s">
        <v>249</v>
      </c>
      <c r="F238" s="14">
        <v>3.329</v>
      </c>
      <c r="G238" s="15" t="s">
        <v>154</v>
      </c>
      <c r="H238" s="16"/>
      <c r="I238" s="14">
        <f>F238+G238+H238</f>
        <v>3.329</v>
      </c>
    </row>
    <row r="239" spans="2:9" ht="10.5">
      <c r="B239" s="16"/>
      <c r="C239" s="11" t="s">
        <v>83</v>
      </c>
      <c r="D239" s="12" t="s">
        <v>378</v>
      </c>
      <c r="E239" s="13" t="s">
        <v>182</v>
      </c>
      <c r="F239" s="14">
        <v>7.768</v>
      </c>
      <c r="G239" s="15" t="s">
        <v>154</v>
      </c>
      <c r="H239" s="16"/>
      <c r="I239" s="14">
        <f>F239+G239+H239</f>
        <v>7.768</v>
      </c>
    </row>
    <row r="240" spans="2:9" ht="10.5">
      <c r="B240" s="16"/>
      <c r="C240" s="16"/>
      <c r="D240" s="12" t="s">
        <v>250</v>
      </c>
      <c r="E240" s="16"/>
      <c r="F240" s="16"/>
      <c r="G240" s="16"/>
      <c r="H240" s="16"/>
      <c r="I240" s="16"/>
    </row>
    <row r="241" spans="2:9" ht="10.5">
      <c r="B241" s="19"/>
      <c r="C241" s="19"/>
      <c r="D241" s="20"/>
      <c r="E241" s="21" t="s">
        <v>32</v>
      </c>
      <c r="F241" s="22">
        <f>SUM(F238:F239)</f>
        <v>11.097</v>
      </c>
      <c r="G241" s="21" t="s">
        <v>154</v>
      </c>
      <c r="H241" s="19"/>
      <c r="I241" s="22">
        <f>SUM(I238:I239)</f>
        <v>11.097</v>
      </c>
    </row>
    <row r="242" spans="2:9" ht="10.5">
      <c r="B242" s="7"/>
      <c r="C242" s="7"/>
      <c r="D242" s="24"/>
      <c r="E242" s="7"/>
      <c r="F242" s="7"/>
      <c r="G242" s="7"/>
      <c r="H242" s="7"/>
      <c r="I242" s="7"/>
    </row>
    <row r="243" spans="2:9" ht="10.5">
      <c r="B243" s="11" t="s">
        <v>251</v>
      </c>
      <c r="C243" s="11" t="s">
        <v>350</v>
      </c>
      <c r="D243" s="12" t="s">
        <v>252</v>
      </c>
      <c r="E243" s="13" t="s">
        <v>192</v>
      </c>
      <c r="F243" s="14">
        <v>19.701</v>
      </c>
      <c r="G243" s="15" t="s">
        <v>154</v>
      </c>
      <c r="H243" s="16">
        <v>3.332</v>
      </c>
      <c r="I243" s="14">
        <f>F243+G243+H243</f>
        <v>23.033</v>
      </c>
    </row>
    <row r="244" spans="2:9" ht="10.5">
      <c r="B244" s="16"/>
      <c r="C244" s="11" t="s">
        <v>20</v>
      </c>
      <c r="D244" s="12" t="s">
        <v>253</v>
      </c>
      <c r="E244" s="13" t="s">
        <v>194</v>
      </c>
      <c r="F244" s="14">
        <v>7.196</v>
      </c>
      <c r="G244" s="15" t="s">
        <v>154</v>
      </c>
      <c r="H244" s="14"/>
      <c r="I244" s="14">
        <f>F244+G244+H244</f>
        <v>7.196</v>
      </c>
    </row>
    <row r="245" spans="2:9" ht="10.5">
      <c r="B245" s="16"/>
      <c r="C245" s="11" t="s">
        <v>254</v>
      </c>
      <c r="D245" s="12" t="s">
        <v>255</v>
      </c>
      <c r="E245" s="13" t="s">
        <v>211</v>
      </c>
      <c r="F245" s="14">
        <v>13.749</v>
      </c>
      <c r="G245" s="15" t="s">
        <v>154</v>
      </c>
      <c r="H245" s="16"/>
      <c r="I245" s="14">
        <f>F245+G245+H245</f>
        <v>13.749</v>
      </c>
    </row>
    <row r="246" spans="2:9" ht="10.5">
      <c r="B246" s="16"/>
      <c r="C246" s="16"/>
      <c r="D246" s="12" t="s">
        <v>256</v>
      </c>
      <c r="E246" s="16"/>
      <c r="F246" s="16"/>
      <c r="G246" s="16"/>
      <c r="H246" s="16"/>
      <c r="I246" s="16"/>
    </row>
    <row r="247" spans="2:9" ht="10.5">
      <c r="B247" s="16"/>
      <c r="C247" s="16"/>
      <c r="D247" s="12" t="s">
        <v>379</v>
      </c>
      <c r="E247" s="16"/>
      <c r="F247" s="16"/>
      <c r="G247" s="16"/>
      <c r="H247" s="16"/>
      <c r="I247" s="16"/>
    </row>
    <row r="248" spans="2:9" ht="10.5">
      <c r="B248" s="16"/>
      <c r="C248" s="16"/>
      <c r="D248" s="12" t="s">
        <v>257</v>
      </c>
      <c r="E248" s="16"/>
      <c r="F248" s="16"/>
      <c r="G248" s="16"/>
      <c r="H248" s="16"/>
      <c r="I248" s="16"/>
    </row>
    <row r="249" spans="2:9" ht="10.5">
      <c r="B249" s="16"/>
      <c r="C249" s="16"/>
      <c r="D249" s="12" t="s">
        <v>380</v>
      </c>
      <c r="E249" s="16"/>
      <c r="F249" s="16"/>
      <c r="G249" s="16"/>
      <c r="H249" s="16"/>
      <c r="I249" s="16"/>
    </row>
    <row r="250" spans="2:9" ht="10.5">
      <c r="B250" s="16"/>
      <c r="C250" s="16"/>
      <c r="D250" s="12" t="s">
        <v>381</v>
      </c>
      <c r="E250" s="16"/>
      <c r="F250" s="16"/>
      <c r="G250" s="16"/>
      <c r="H250" s="16"/>
      <c r="I250" s="16"/>
    </row>
    <row r="251" spans="2:9" ht="10.5">
      <c r="B251" s="16"/>
      <c r="C251" s="16"/>
      <c r="D251" s="12" t="s">
        <v>258</v>
      </c>
      <c r="E251" s="16"/>
      <c r="F251" s="16"/>
      <c r="G251" s="16"/>
      <c r="H251" s="16"/>
      <c r="I251" s="16"/>
    </row>
    <row r="252" spans="2:9" ht="10.5">
      <c r="B252" s="19"/>
      <c r="C252" s="19"/>
      <c r="D252" s="20"/>
      <c r="E252" s="21" t="s">
        <v>32</v>
      </c>
      <c r="F252" s="22">
        <f>SUM(F243:F245)</f>
        <v>40.646</v>
      </c>
      <c r="G252" s="21" t="s">
        <v>154</v>
      </c>
      <c r="H252" s="22">
        <f>SUM(H243:H245)</f>
        <v>3.332</v>
      </c>
      <c r="I252" s="22">
        <f>SUM(I243:I245)</f>
        <v>43.978</v>
      </c>
    </row>
    <row r="253" spans="2:9" ht="10.5">
      <c r="B253" s="7"/>
      <c r="C253" s="7"/>
      <c r="D253" s="24"/>
      <c r="E253" s="7"/>
      <c r="F253" s="7"/>
      <c r="G253" s="7"/>
      <c r="H253" s="7"/>
      <c r="I253" s="7"/>
    </row>
    <row r="254" spans="2:9" ht="10.5">
      <c r="B254" s="11" t="s">
        <v>259</v>
      </c>
      <c r="C254" s="11" t="s">
        <v>35</v>
      </c>
      <c r="D254" s="25"/>
      <c r="E254" s="16"/>
      <c r="F254" s="16"/>
      <c r="G254" s="16"/>
      <c r="H254" s="16"/>
      <c r="I254" s="16"/>
    </row>
    <row r="255" spans="2:9" ht="10.5">
      <c r="B255" s="19"/>
      <c r="C255" s="19"/>
      <c r="D255" s="20"/>
      <c r="E255" s="19"/>
      <c r="F255" s="19"/>
      <c r="G255" s="19"/>
      <c r="H255" s="19"/>
      <c r="I255" s="19"/>
    </row>
    <row r="256" spans="2:9" ht="10.5">
      <c r="B256" s="7"/>
      <c r="C256" s="7"/>
      <c r="D256" s="24"/>
      <c r="E256" s="7"/>
      <c r="F256" s="7"/>
      <c r="G256" s="7"/>
      <c r="H256" s="7"/>
      <c r="I256" s="7"/>
    </row>
    <row r="257" spans="2:9" ht="10.5">
      <c r="B257" s="11" t="s">
        <v>260</v>
      </c>
      <c r="C257" s="11" t="s">
        <v>35</v>
      </c>
      <c r="D257" s="25"/>
      <c r="E257" s="16"/>
      <c r="F257" s="16"/>
      <c r="G257" s="16"/>
      <c r="H257" s="16"/>
      <c r="I257" s="16"/>
    </row>
    <row r="258" spans="2:9" ht="10.5">
      <c r="B258" s="19"/>
      <c r="C258" s="19"/>
      <c r="D258" s="20"/>
      <c r="E258" s="19"/>
      <c r="F258" s="19"/>
      <c r="G258" s="19"/>
      <c r="H258" s="19"/>
      <c r="I258" s="19"/>
    </row>
    <row r="259" spans="2:9" ht="10.5">
      <c r="B259" s="7"/>
      <c r="C259" s="7"/>
      <c r="D259" s="24"/>
      <c r="E259" s="7"/>
      <c r="F259" s="7"/>
      <c r="G259" s="7"/>
      <c r="H259" s="7"/>
      <c r="I259" s="7"/>
    </row>
    <row r="260" spans="2:9" ht="10.5">
      <c r="B260" s="11" t="s">
        <v>261</v>
      </c>
      <c r="C260" s="11" t="s">
        <v>351</v>
      </c>
      <c r="D260" s="12" t="s">
        <v>262</v>
      </c>
      <c r="E260" s="13" t="s">
        <v>263</v>
      </c>
      <c r="F260" s="14">
        <v>0.815</v>
      </c>
      <c r="G260" s="15" t="s">
        <v>154</v>
      </c>
      <c r="H260" s="16"/>
      <c r="I260" s="14">
        <f>F260+G260+H260</f>
        <v>0.815</v>
      </c>
    </row>
    <row r="261" spans="2:9" ht="10.5">
      <c r="B261" s="16"/>
      <c r="C261" s="11" t="s">
        <v>264</v>
      </c>
      <c r="D261" s="12" t="s">
        <v>265</v>
      </c>
      <c r="E261" s="16"/>
      <c r="F261" s="16"/>
      <c r="G261" s="16"/>
      <c r="H261" s="16"/>
      <c r="I261" s="16"/>
    </row>
    <row r="262" spans="2:9" ht="10.5">
      <c r="B262" s="16"/>
      <c r="C262" s="11" t="s">
        <v>50</v>
      </c>
      <c r="D262" s="12" t="s">
        <v>266</v>
      </c>
      <c r="E262" s="16"/>
      <c r="F262" s="16"/>
      <c r="G262" s="16"/>
      <c r="H262" s="16"/>
      <c r="I262" s="16"/>
    </row>
    <row r="263" spans="2:9" ht="10.5">
      <c r="B263" s="16"/>
      <c r="C263" s="16"/>
      <c r="D263" s="12" t="s">
        <v>267</v>
      </c>
      <c r="E263" s="16"/>
      <c r="F263" s="16"/>
      <c r="G263" s="16"/>
      <c r="H263" s="16"/>
      <c r="I263" s="16"/>
    </row>
    <row r="264" spans="2:9" ht="10.5">
      <c r="B264" s="19"/>
      <c r="C264" s="19"/>
      <c r="D264" s="20"/>
      <c r="E264" s="21" t="s">
        <v>32</v>
      </c>
      <c r="F264" s="22">
        <f>SUM(F260)</f>
        <v>0.815</v>
      </c>
      <c r="G264" s="21" t="s">
        <v>154</v>
      </c>
      <c r="H264" s="19"/>
      <c r="I264" s="22">
        <f>SUM(I260)</f>
        <v>0.815</v>
      </c>
    </row>
    <row r="265" spans="2:9" ht="10.5">
      <c r="B265" s="7"/>
      <c r="C265" s="7"/>
      <c r="D265" s="24"/>
      <c r="E265" s="7"/>
      <c r="F265" s="7"/>
      <c r="G265" s="7"/>
      <c r="H265" s="7"/>
      <c r="I265" s="7"/>
    </row>
    <row r="266" spans="2:9" ht="10.5">
      <c r="B266" s="11" t="s">
        <v>268</v>
      </c>
      <c r="C266" s="11" t="s">
        <v>269</v>
      </c>
      <c r="D266" s="12" t="s">
        <v>270</v>
      </c>
      <c r="E266" s="13" t="s">
        <v>271</v>
      </c>
      <c r="F266" s="15" t="s">
        <v>154</v>
      </c>
      <c r="G266" s="16"/>
      <c r="H266" s="14">
        <v>3.065</v>
      </c>
      <c r="I266" s="14">
        <f>F266+G266+H266</f>
        <v>3.065</v>
      </c>
    </row>
    <row r="267" spans="2:9" ht="10.5">
      <c r="B267" s="16"/>
      <c r="C267" s="11" t="s">
        <v>272</v>
      </c>
      <c r="D267" s="12" t="s">
        <v>273</v>
      </c>
      <c r="E267" s="16"/>
      <c r="F267" s="16"/>
      <c r="G267" s="16"/>
      <c r="H267" s="16"/>
      <c r="I267" s="16"/>
    </row>
    <row r="268" spans="2:9" ht="10.5">
      <c r="B268" s="16"/>
      <c r="C268" s="11" t="s">
        <v>146</v>
      </c>
      <c r="D268" s="12" t="s">
        <v>274</v>
      </c>
      <c r="E268" s="16"/>
      <c r="F268" s="16"/>
      <c r="G268" s="16"/>
      <c r="H268" s="16"/>
      <c r="I268" s="16"/>
    </row>
    <row r="269" spans="2:9" ht="10.5">
      <c r="B269" s="16"/>
      <c r="C269" s="16"/>
      <c r="D269" s="12" t="s">
        <v>275</v>
      </c>
      <c r="E269" s="16"/>
      <c r="F269" s="16"/>
      <c r="G269" s="16"/>
      <c r="H269" s="16"/>
      <c r="I269" s="16"/>
    </row>
    <row r="270" spans="2:9" ht="10.5">
      <c r="B270" s="16"/>
      <c r="C270" s="16"/>
      <c r="D270" s="12" t="s">
        <v>276</v>
      </c>
      <c r="E270" s="16"/>
      <c r="F270" s="16"/>
      <c r="G270" s="16"/>
      <c r="H270" s="16"/>
      <c r="I270" s="16"/>
    </row>
    <row r="271" spans="2:9" ht="10.5">
      <c r="B271" s="19"/>
      <c r="C271" s="19"/>
      <c r="D271" s="20"/>
      <c r="E271" s="21" t="s">
        <v>32</v>
      </c>
      <c r="F271" s="21" t="s">
        <v>154</v>
      </c>
      <c r="G271" s="19"/>
      <c r="H271" s="22">
        <f>SUM(H266)</f>
        <v>3.065</v>
      </c>
      <c r="I271" s="22">
        <f>SUM(I266)</f>
        <v>3.065</v>
      </c>
    </row>
    <row r="272" spans="1:9" ht="10.5">
      <c r="A272" s="3"/>
      <c r="B272" s="78"/>
      <c r="C272" s="7"/>
      <c r="D272" s="24"/>
      <c r="E272" s="7"/>
      <c r="F272" s="7"/>
      <c r="G272" s="7"/>
      <c r="H272" s="7"/>
      <c r="I272" s="7"/>
    </row>
    <row r="273" spans="2:9" ht="10.5">
      <c r="B273" s="11" t="s">
        <v>277</v>
      </c>
      <c r="C273" s="11" t="s">
        <v>352</v>
      </c>
      <c r="D273" s="12" t="s">
        <v>278</v>
      </c>
      <c r="E273" s="13" t="s">
        <v>175</v>
      </c>
      <c r="F273" s="14">
        <v>3.901</v>
      </c>
      <c r="G273" s="15" t="s">
        <v>154</v>
      </c>
      <c r="H273" s="16"/>
      <c r="I273" s="14">
        <f>F273+G273+H273</f>
        <v>3.901</v>
      </c>
    </row>
    <row r="274" spans="2:9" ht="10.5">
      <c r="B274" s="16"/>
      <c r="C274" s="11" t="s">
        <v>50</v>
      </c>
      <c r="D274" s="12" t="s">
        <v>382</v>
      </c>
      <c r="E274" s="16"/>
      <c r="F274" s="16"/>
      <c r="G274" s="16"/>
      <c r="H274" s="16"/>
      <c r="I274" s="16"/>
    </row>
    <row r="275" spans="2:9" ht="10.5">
      <c r="B275" s="16"/>
      <c r="C275" s="16"/>
      <c r="D275" s="12" t="s">
        <v>279</v>
      </c>
      <c r="E275" s="16"/>
      <c r="F275" s="16"/>
      <c r="G275" s="16"/>
      <c r="H275" s="16"/>
      <c r="I275" s="16"/>
    </row>
    <row r="276" spans="2:9" ht="10.5">
      <c r="B276" s="19"/>
      <c r="C276" s="19"/>
      <c r="D276" s="20"/>
      <c r="E276" s="21" t="s">
        <v>32</v>
      </c>
      <c r="F276" s="22">
        <f>SUM(F273)</f>
        <v>3.901</v>
      </c>
      <c r="G276" s="21" t="s">
        <v>154</v>
      </c>
      <c r="H276" s="19"/>
      <c r="I276" s="22">
        <f>SUM(I273)</f>
        <v>3.901</v>
      </c>
    </row>
    <row r="277" spans="2:9" ht="10.5">
      <c r="B277" s="7"/>
      <c r="C277" s="7"/>
      <c r="D277" s="24"/>
      <c r="E277" s="7"/>
      <c r="F277" s="7"/>
      <c r="G277" s="7"/>
      <c r="H277" s="7"/>
      <c r="I277" s="7"/>
    </row>
    <row r="278" spans="2:9" ht="10.5">
      <c r="B278" s="11" t="s">
        <v>280</v>
      </c>
      <c r="C278" s="11" t="s">
        <v>35</v>
      </c>
      <c r="D278" s="25"/>
      <c r="E278" s="16"/>
      <c r="F278" s="16"/>
      <c r="G278" s="16"/>
      <c r="H278" s="16"/>
      <c r="I278" s="16"/>
    </row>
    <row r="279" spans="2:9" ht="10.5">
      <c r="B279" s="19"/>
      <c r="C279" s="19"/>
      <c r="D279" s="20"/>
      <c r="E279" s="19"/>
      <c r="F279" s="19"/>
      <c r="G279" s="19"/>
      <c r="H279" s="19"/>
      <c r="I279" s="19"/>
    </row>
    <row r="280" spans="2:9" ht="10.5">
      <c r="B280" s="7"/>
      <c r="C280" s="7"/>
      <c r="D280" s="24"/>
      <c r="E280" s="7"/>
      <c r="F280" s="7"/>
      <c r="G280" s="7"/>
      <c r="H280" s="7"/>
      <c r="I280" s="7"/>
    </row>
    <row r="281" spans="2:9" ht="10.5">
      <c r="B281" s="11" t="s">
        <v>281</v>
      </c>
      <c r="C281" s="11" t="s">
        <v>282</v>
      </c>
      <c r="D281" s="12" t="s">
        <v>283</v>
      </c>
      <c r="E281" s="13" t="s">
        <v>284</v>
      </c>
      <c r="F281" s="14">
        <v>0.199</v>
      </c>
      <c r="G281" s="16"/>
      <c r="H281" s="14">
        <v>0.85</v>
      </c>
      <c r="I281" s="14">
        <f>F281+G281+H281</f>
        <v>1.049</v>
      </c>
    </row>
    <row r="282" spans="2:9" ht="10.5">
      <c r="B282" s="16"/>
      <c r="C282" s="11" t="s">
        <v>285</v>
      </c>
      <c r="D282" s="12" t="s">
        <v>286</v>
      </c>
      <c r="E282" s="16"/>
      <c r="F282" s="16"/>
      <c r="G282" s="16"/>
      <c r="H282" s="16"/>
      <c r="I282" s="16"/>
    </row>
    <row r="283" spans="2:9" ht="10.5">
      <c r="B283" s="16"/>
      <c r="C283" s="11" t="s">
        <v>287</v>
      </c>
      <c r="D283" s="12" t="s">
        <v>288</v>
      </c>
      <c r="E283" s="16"/>
      <c r="F283" s="16"/>
      <c r="G283" s="16"/>
      <c r="H283" s="16"/>
      <c r="I283" s="16"/>
    </row>
    <row r="284" spans="2:9" ht="10.5">
      <c r="B284" s="19"/>
      <c r="C284" s="27" t="s">
        <v>50</v>
      </c>
      <c r="D284" s="20"/>
      <c r="E284" s="21" t="s">
        <v>32</v>
      </c>
      <c r="F284" s="22">
        <f>SUM(F281)</f>
        <v>0.199</v>
      </c>
      <c r="G284" s="19"/>
      <c r="H284" s="22">
        <f>SUM(H281)</f>
        <v>0.85</v>
      </c>
      <c r="I284" s="22">
        <f>SUM(I281)</f>
        <v>1.049</v>
      </c>
    </row>
    <row r="285" spans="2:9" ht="10.5">
      <c r="B285" s="7"/>
      <c r="C285" s="7"/>
      <c r="D285" s="24"/>
      <c r="E285" s="7"/>
      <c r="F285" s="7"/>
      <c r="G285" s="7"/>
      <c r="H285" s="7"/>
      <c r="I285" s="7"/>
    </row>
    <row r="286" spans="2:9" ht="10.5">
      <c r="B286" s="11" t="s">
        <v>289</v>
      </c>
      <c r="C286" s="11" t="s">
        <v>35</v>
      </c>
      <c r="D286" s="25"/>
      <c r="E286" s="16"/>
      <c r="F286" s="16"/>
      <c r="G286" s="16"/>
      <c r="H286" s="16"/>
      <c r="I286" s="16"/>
    </row>
    <row r="287" spans="2:9" ht="10.5">
      <c r="B287" s="19"/>
      <c r="C287" s="19"/>
      <c r="D287" s="20"/>
      <c r="E287" s="19"/>
      <c r="F287" s="19"/>
      <c r="G287" s="19"/>
      <c r="H287" s="19"/>
      <c r="I287" s="19"/>
    </row>
    <row r="288" spans="2:9" ht="10.5">
      <c r="B288" s="9"/>
      <c r="C288" s="86"/>
      <c r="D288" s="88"/>
      <c r="E288" s="16"/>
      <c r="F288" s="16"/>
      <c r="G288" s="16"/>
      <c r="H288" s="16"/>
      <c r="I288" s="16"/>
    </row>
    <row r="289" spans="2:9" ht="10.5">
      <c r="B289" s="89"/>
      <c r="C289" s="28"/>
      <c r="D289" s="90"/>
      <c r="E289" s="26" t="s">
        <v>290</v>
      </c>
      <c r="F289" s="22">
        <f>SUM(F12:F288)/2</f>
        <v>1068.7235</v>
      </c>
      <c r="G289" s="22">
        <f>SUM(G12:G288)/2</f>
        <v>40.43</v>
      </c>
      <c r="H289" s="22">
        <f>SUM(H12:H288)/2</f>
        <v>66.3795</v>
      </c>
      <c r="I289" s="22">
        <f>SUM(I12:I288)/2</f>
        <v>1175.5459999999998</v>
      </c>
    </row>
    <row r="295" ht="10.5">
      <c r="B295" s="4" t="s">
        <v>294</v>
      </c>
    </row>
    <row r="296" spans="2:4" ht="10.5">
      <c r="B296" s="28" t="s">
        <v>295</v>
      </c>
      <c r="C296" s="28" t="s">
        <v>308</v>
      </c>
      <c r="D296" s="28"/>
    </row>
    <row r="297" spans="2:3" ht="10.5">
      <c r="B297" s="29">
        <v>733</v>
      </c>
      <c r="C297" s="30" t="s">
        <v>306</v>
      </c>
    </row>
    <row r="298" spans="3:4" ht="10.5">
      <c r="C298" s="4" t="s">
        <v>296</v>
      </c>
      <c r="D298" s="4" t="s">
        <v>297</v>
      </c>
    </row>
    <row r="299" spans="3:4" ht="10.5">
      <c r="C299" s="4" t="s">
        <v>298</v>
      </c>
      <c r="D299" s="4" t="s">
        <v>299</v>
      </c>
    </row>
    <row r="300" ht="10.5">
      <c r="D300" s="4" t="s">
        <v>300</v>
      </c>
    </row>
    <row r="301" ht="10.5">
      <c r="D301" s="4" t="s">
        <v>301</v>
      </c>
    </row>
    <row r="303" spans="3:4" ht="10.5">
      <c r="C303" s="4" t="s">
        <v>309</v>
      </c>
      <c r="D303" s="4" t="s">
        <v>310</v>
      </c>
    </row>
    <row r="304" spans="3:4" ht="10.5">
      <c r="C304" s="4" t="s">
        <v>298</v>
      </c>
      <c r="D304" s="4" t="s">
        <v>311</v>
      </c>
    </row>
    <row r="305" ht="10.5">
      <c r="D305" s="4" t="s">
        <v>312</v>
      </c>
    </row>
    <row r="307" spans="2:3" ht="10.5">
      <c r="B307" s="29">
        <v>733</v>
      </c>
      <c r="C307" s="30" t="s">
        <v>307</v>
      </c>
    </row>
    <row r="308" spans="3:4" ht="10.5">
      <c r="C308" s="4" t="s">
        <v>291</v>
      </c>
      <c r="D308" s="4" t="s">
        <v>302</v>
      </c>
    </row>
    <row r="309" spans="3:4" ht="10.5">
      <c r="C309" s="4" t="s">
        <v>296</v>
      </c>
      <c r="D309" s="4" t="s">
        <v>303</v>
      </c>
    </row>
    <row r="310" ht="10.5">
      <c r="C310" s="4" t="s">
        <v>321</v>
      </c>
    </row>
    <row r="311" spans="3:4" ht="10.5">
      <c r="C311" s="4" t="s">
        <v>320</v>
      </c>
      <c r="D311" s="4" t="s">
        <v>304</v>
      </c>
    </row>
    <row r="312" ht="10.5">
      <c r="D312" s="4" t="s">
        <v>305</v>
      </c>
    </row>
    <row r="316" ht="10.5">
      <c r="C316" s="4" t="s">
        <v>422</v>
      </c>
    </row>
  </sheetData>
  <mergeCells count="1">
    <mergeCell ref="B9:C9"/>
  </mergeCells>
  <printOptions/>
  <pageMargins left="0.8" right="0.25" top="0.25" bottom="0.75" header="0.5" footer="0.5"/>
  <pageSetup horizontalDpi="600" verticalDpi="600" orientation="portrait" scale="73" r:id="rId1"/>
  <headerFooter alignWithMargins="0">
    <oddFooter>&amp;L&amp;D&amp;C&amp;P&amp;R&amp;Z&amp;F</oddFooter>
  </headerFooter>
  <rowBreaks count="3" manualBreakCount="3">
    <brk id="91" max="255" man="1"/>
    <brk id="155" max="255" man="1"/>
    <brk id="2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Vermont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AOT</dc:creator>
  <cp:keywords/>
  <dc:description/>
  <cp:lastModifiedBy>Donna Wilson</cp:lastModifiedBy>
  <cp:lastPrinted>2005-05-04T14:08:14Z</cp:lastPrinted>
  <dcterms:created xsi:type="dcterms:W3CDTF">2001-11-16T12:59:22Z</dcterms:created>
  <dcterms:modified xsi:type="dcterms:W3CDTF">2005-05-04T14:10:59Z</dcterms:modified>
  <cp:category/>
  <cp:version/>
  <cp:contentType/>
  <cp:contentStatus/>
</cp:coreProperties>
</file>