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_xlnm.Print_Area" localSheetId="0">'Arterial Description 01'!$B$13:$I$295</definedName>
    <definedName name="Print_Area_MI">'Arterial Description 01'!$B$13:$I$295</definedName>
    <definedName name="_xlnm.Print_Titles" localSheetId="0">'Arterial Description 01'!$1:$12</definedName>
    <definedName name="Print_Titles_MI" localSheetId="0">'Arterial Description 01'!$1:$12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<sst xmlns="http://schemas.openxmlformats.org/spreadsheetml/2006/main" count="595" uniqueCount="416">
  <si>
    <t>VERMONT AGENCY OF TRANSPORTATION</t>
  </si>
  <si>
    <t>PLANNING DIVISION</t>
  </si>
  <si>
    <t>DATE</t>
  </si>
  <si>
    <t>updated August 1998</t>
  </si>
  <si>
    <t xml:space="preserve">                          ARTERIAL HIGHWAY SYSTEM</t>
  </si>
  <si>
    <t xml:space="preserve">                                          VERMONT</t>
  </si>
  <si>
    <t xml:space="preserve">     ROUTE NUMBER</t>
  </si>
  <si>
    <t xml:space="preserve">                                   MILEAGE</t>
  </si>
  <si>
    <t>STATE OR</t>
  </si>
  <si>
    <t>ROUTE DESCRIPTION AND TERMINI</t>
  </si>
  <si>
    <t>COUNTY</t>
  </si>
  <si>
    <t>FED. AID</t>
  </si>
  <si>
    <t>LOCAL</t>
  </si>
  <si>
    <t>RURAL</t>
  </si>
  <si>
    <t>URBANIZED</t>
  </si>
  <si>
    <t>SMALL URBAN</t>
  </si>
  <si>
    <t>TOTAL</t>
  </si>
  <si>
    <t>010</t>
  </si>
  <si>
    <t>SR 9 (NHS)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</si>
  <si>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</si>
  <si>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</si>
  <si>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</si>
  <si>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</si>
  <si>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</si>
  <si>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</si>
  <si>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</si>
  <si>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</si>
  <si>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from the I-91 Interchange North of Brattleboro</t>
  </si>
  <si>
    <t>Brattleboro</t>
  </si>
  <si>
    <t>Urban Compact to the Vermont-New</t>
  </si>
  <si>
    <t>St Hwy (NHS)</t>
  </si>
  <si>
    <t>Hampshire State Line; including projected</t>
  </si>
  <si>
    <t>Urban Principal</t>
  </si>
  <si>
    <t xml:space="preserve">F.A.P. Route 110-1 to projected US 7 in the </t>
  </si>
  <si>
    <t>town of Bennington, 0.550 miles in length.</t>
  </si>
  <si>
    <t>TOTAL........</t>
  </si>
  <si>
    <t>...........................</t>
  </si>
  <si>
    <t>011</t>
  </si>
  <si>
    <t>Unassigned</t>
  </si>
  <si>
    <t>012</t>
  </si>
  <si>
    <t>SR 67A Conn.</t>
  </si>
  <si>
    <t xml:space="preserve">From the town of Bennington East .934 miles </t>
  </si>
  <si>
    <t>Bennington........</t>
  </si>
  <si>
    <t>..................................</t>
  </si>
  <si>
    <t>to a junction with US 7 North of Bennington</t>
  </si>
  <si>
    <t xml:space="preserve">Minor </t>
  </si>
  <si>
    <t>Urban Compact.</t>
  </si>
  <si>
    <t>................................</t>
  </si>
  <si>
    <t>013</t>
  </si>
  <si>
    <t>SR 112, SR 100,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</si>
  <si>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</si>
  <si>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</si>
  <si>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</si>
  <si>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</si>
  <si>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</si>
  <si>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</si>
  <si>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Jacksonville to a junction with SR 9 East of</t>
  </si>
  <si>
    <t>Addison................</t>
  </si>
  <si>
    <t>Wilmington Village; and then from SR 9 in</t>
  </si>
  <si>
    <t>Washington...........</t>
  </si>
  <si>
    <t>Wilmington Village Northerly via the hamlets of</t>
  </si>
  <si>
    <t>West Dover, West Wardsboro, and Wardsboro</t>
  </si>
  <si>
    <t>to a junction with SR 30 in the hamlet of</t>
  </si>
  <si>
    <t>East Jamaica; and then from SR 30 in the</t>
  </si>
  <si>
    <t xml:space="preserve">hamlet of Rawsonville to a junction with SR 11 </t>
  </si>
  <si>
    <t xml:space="preserve">in Londonderry; and then from SR 11 in the </t>
  </si>
  <si>
    <t>hamlet of Londonderry Northerly via the hamlet</t>
  </si>
  <si>
    <t>of Weston to a junction with SR 103 in Ludlow</t>
  </si>
  <si>
    <t>Village; and then from SR 103 North of Ludlow</t>
  </si>
  <si>
    <t>Village Northerly via the hamlets of Tyson and</t>
  </si>
  <si>
    <t>Plymouth Union to a junction with US 4 in the</t>
  </si>
  <si>
    <t>hamlet of Bridgewater; and then from SR 107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</si>
  <si>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</si>
  <si>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</si>
  <si>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</si>
  <si>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</si>
  <si>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</si>
  <si>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</si>
  <si>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</si>
  <si>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</si>
  <si>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SR 67</t>
  </si>
  <si>
    <t>From the Vermont-New York State Line</t>
  </si>
  <si>
    <t>Bennington................</t>
  </si>
  <si>
    <t>Rural / Urban</t>
  </si>
  <si>
    <t>Northwest of North Bennington Village South-</t>
  </si>
  <si>
    <t>easterly to a junction with SR 67A in North</t>
  </si>
  <si>
    <t>Bennington Village.</t>
  </si>
  <si>
    <t>..........................</t>
  </si>
  <si>
    <t>015</t>
  </si>
  <si>
    <t>SR 30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</si>
  <si>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</si>
  <si>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</si>
  <si>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</si>
  <si>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</si>
  <si>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</si>
  <si>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</si>
  <si>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</si>
  <si>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</si>
  <si>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</si>
  <si>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>East Jamaica to a junction with SR 11 in</t>
  </si>
  <si>
    <t xml:space="preserve">US 7 </t>
  </si>
  <si>
    <t>Winhall; and then from the SR 11 / SR 7A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</si>
  <si>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</si>
  <si>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</si>
  <si>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</si>
  <si>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</si>
  <si>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</si>
  <si>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From Alt. US 7 in Manchester Center Depot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</si>
  <si>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</si>
  <si>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</si>
  <si>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</si>
  <si>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</si>
  <si>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 xml:space="preserve">junction with SR 103 in Chester Depot Urban </t>
  </si>
  <si>
    <t>Windsor....................</t>
  </si>
  <si>
    <t xml:space="preserve">Compact; and then from SR 103 in the hamlet </t>
  </si>
  <si>
    <t xml:space="preserve">of Gassetts Easterly via Springfield to I-91 </t>
  </si>
  <si>
    <t>Southeast of Springfield Urban Compact.</t>
  </si>
  <si>
    <t>017</t>
  </si>
  <si>
    <t xml:space="preserve">SR 22A, </t>
  </si>
  <si>
    <t xml:space="preserve">From the US 4 / SR 22A Interchange in Fair 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</si>
  <si>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</si>
  <si>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</si>
  <si>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</si>
  <si>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</si>
  <si>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</si>
  <si>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</si>
  <si>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</si>
  <si>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 xml:space="preserve">including F.A.P. route 117-1 Southeasterly to a </t>
  </si>
  <si>
    <t>junction with US 7 in the town of Ferrisburg,</t>
  </si>
  <si>
    <t>0.799 miles in length.</t>
  </si>
  <si>
    <t>018</t>
  </si>
  <si>
    <t>SR 131 (NHS),</t>
  </si>
  <si>
    <t>From I-91 in the town of Weathersfield</t>
  </si>
  <si>
    <t>Windsor................</t>
  </si>
  <si>
    <t>SR 12 (NHS)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</si>
  <si>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</si>
  <si>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</si>
  <si>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</si>
  <si>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</si>
  <si>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</si>
  <si>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</si>
  <si>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US 7 Projection,</t>
  </si>
  <si>
    <t xml:space="preserve">Northerly through the towns of Bennington, 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</si>
  <si>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</si>
  <si>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</si>
  <si>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</si>
  <si>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</si>
  <si>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</si>
  <si>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</si>
  <si>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</si>
  <si>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>SR 313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</si>
  <si>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</si>
  <si>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</si>
  <si>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</si>
  <si>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</si>
  <si>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Arlington; Projected route 319-2 Westerly</t>
  </si>
  <si>
    <t>to a junction with Alt. US 7 in Wallingford.</t>
  </si>
  <si>
    <t>Projected Rutland Bypass from a junction with</t>
  </si>
  <si>
    <t>US 4 East to a junction with US 7 South and</t>
  </si>
  <si>
    <t>New US 4.</t>
  </si>
  <si>
    <t>NEEDS HELP!!!!!!!!!!</t>
  </si>
  <si>
    <t>020</t>
  </si>
  <si>
    <t>US 4 (NHS),</t>
  </si>
  <si>
    <t>From the Vermont-New York State Line West</t>
  </si>
  <si>
    <t>Rutland...................</t>
  </si>
  <si>
    <t>BR US 4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</si>
  <si>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</si>
  <si>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</si>
  <si>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</si>
  <si>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</si>
  <si>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</si>
  <si>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</si>
  <si>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</si>
  <si>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</si>
  <si>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</si>
  <si>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</si>
  <si>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 xml:space="preserve">Route 120-1 to SR 4A in the town of West </t>
  </si>
  <si>
    <t>US 5</t>
  </si>
  <si>
    <t xml:space="preserve">Rutland, 0.546 mile in length, and F.A.P. Route 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</si>
  <si>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</si>
  <si>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</si>
  <si>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</si>
  <si>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</si>
  <si>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</si>
  <si>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</si>
  <si>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</si>
  <si>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</si>
  <si>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</si>
  <si>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</si>
  <si>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</si>
  <si>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SR 116</t>
  </si>
  <si>
    <t xml:space="preserve">Burlington; including F.A.P. Route 121-1 to </t>
  </si>
  <si>
    <t xml:space="preserve">I-89 and US 2 in South Burlington, 1.507 miles </t>
  </si>
  <si>
    <t>in length.</t>
  </si>
  <si>
    <t>022</t>
  </si>
  <si>
    <t>SR 100,</t>
  </si>
  <si>
    <t xml:space="preserve">From a junction with US 4 in Sherburne </t>
  </si>
  <si>
    <t>Rutland..............</t>
  </si>
  <si>
    <t>..........................................................</t>
  </si>
  <si>
    <t>SR 107</t>
  </si>
  <si>
    <t>Northeasterly via Stockbridge and Bethel to the</t>
  </si>
  <si>
    <t>I-89 Interchange in Royalton.</t>
  </si>
  <si>
    <t>023</t>
  </si>
  <si>
    <t xml:space="preserve">SR 104, </t>
  </si>
  <si>
    <t>From a junction with SR 15 in Cambridge</t>
  </si>
  <si>
    <t>Lamoille...............</t>
  </si>
  <si>
    <t>SR 104A, US 7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</si>
  <si>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</si>
  <si>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</si>
  <si>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</si>
  <si>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</si>
  <si>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</si>
  <si>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</si>
  <si>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</si>
  <si>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US 5, SR 123</t>
  </si>
  <si>
    <t>Easterly and Southerly to the Vermont-New</t>
  </si>
  <si>
    <t>Hampshire State Line.</t>
  </si>
  <si>
    <t>SR 103 (NHS)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</si>
  <si>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</si>
  <si>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</si>
  <si>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</si>
  <si>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</si>
  <si>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</si>
  <si>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</si>
  <si>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SR 62, US 302</t>
  </si>
  <si>
    <t>From the I-89 Interchange in the town of</t>
  </si>
  <si>
    <t>Washington..............</t>
  </si>
  <si>
    <t>Other Freeway,</t>
  </si>
  <si>
    <t>Berlin to a junction with F.A.P. Route 126-1,</t>
  </si>
  <si>
    <t>Orange....................</t>
  </si>
  <si>
    <t>Urban Principal, &amp;</t>
  </si>
  <si>
    <t>2.668 miles in length; and then Easterly on US</t>
  </si>
  <si>
    <t>Caledonia...........</t>
  </si>
  <si>
    <t xml:space="preserve">302 for a distance of 1.831 miles to the </t>
  </si>
  <si>
    <t>junction with SR 14 in the city of Barre; and</t>
  </si>
  <si>
    <t>then Easterly via Barre, Orange, Groton,</t>
  </si>
  <si>
    <t xml:space="preserve">Ryegate, and Wells River Village to the </t>
  </si>
  <si>
    <t>027</t>
  </si>
  <si>
    <t>SR 108</t>
  </si>
  <si>
    <t xml:space="preserve">From a junction with SR 15 in Jeffersonville </t>
  </si>
  <si>
    <t>Village Northerly via Fletcher and Bakersfield</t>
  </si>
  <si>
    <t>Franklin.................</t>
  </si>
  <si>
    <t>to a junction with SR 105 in Enosburg Falls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</si>
  <si>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</si>
  <si>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</si>
  <si>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</si>
  <si>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</si>
  <si>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</si>
  <si>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</si>
  <si>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</si>
  <si>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</si>
  <si>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</si>
  <si>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</si>
  <si>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</si>
  <si>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</si>
  <si>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</si>
  <si>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</si>
  <si>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</si>
  <si>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</si>
  <si>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</si>
  <si>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</si>
  <si>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</si>
  <si>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</si>
  <si>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</si>
  <si>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</si>
  <si>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</si>
  <si>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</si>
  <si>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</si>
  <si>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</si>
  <si>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SR 100</t>
  </si>
  <si>
    <t xml:space="preserve">From the I-89 / SR 100 Interchange in </t>
  </si>
  <si>
    <t>Washington................</t>
  </si>
  <si>
    <t>Waterbury Village Northerly via Stowe to a</t>
  </si>
  <si>
    <t xml:space="preserve">junction with SR 15 in Morrisville; and then </t>
  </si>
  <si>
    <t>Orleans................</t>
  </si>
  <si>
    <t>from SR 15 in Hyde Park Village Northerly via</t>
  </si>
  <si>
    <t>Lowell, Westfield, and Troy to a junction with</t>
  </si>
  <si>
    <t>SR 105 in the town of Newport.</t>
  </si>
  <si>
    <t>030</t>
  </si>
  <si>
    <t>SR 15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</si>
  <si>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</si>
  <si>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</si>
  <si>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</si>
  <si>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</si>
  <si>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</si>
  <si>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</si>
  <si>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</si>
  <si>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</si>
  <si>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SR 25</t>
  </si>
  <si>
    <t>From the I-91 / SR 25 Interchange Southwest</t>
  </si>
  <si>
    <t>of Bradford Village Northwesterly via Corinth</t>
  </si>
  <si>
    <t xml:space="preserve">and Topsham to a junction with US 302 in the </t>
  </si>
  <si>
    <t>town of Orange.</t>
  </si>
  <si>
    <t>032</t>
  </si>
  <si>
    <t>SR 17</t>
  </si>
  <si>
    <t>From the Lake Champlain Bridge at Chimney</t>
  </si>
  <si>
    <t>Point Easterly via the hamlet of Addison to a</t>
  </si>
  <si>
    <t>junction with US 7 in the hamlet of New Haven</t>
  </si>
  <si>
    <t xml:space="preserve">Junction; and then from a junction with US 7 in </t>
  </si>
  <si>
    <t>New Haven Easterly to a junction with SR 116</t>
  </si>
  <si>
    <t>in the town of Bristol.</t>
  </si>
  <si>
    <t>TOTAL..................</t>
  </si>
  <si>
    <t>033</t>
  </si>
  <si>
    <t>Projected</t>
  </si>
  <si>
    <t xml:space="preserve">From the proposed I-89 Interchange in </t>
  </si>
  <si>
    <t>Chittenden..................</t>
  </si>
  <si>
    <t>Williston to a junction with VT 127 in Colchester.</t>
  </si>
  <si>
    <t>034</t>
  </si>
  <si>
    <t>SR 105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</si>
  <si>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</si>
  <si>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</si>
  <si>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</si>
  <si>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</si>
  <si>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>Newport City, Island Pond Urban Compact, and</t>
  </si>
  <si>
    <t xml:space="preserve"> </t>
  </si>
  <si>
    <t xml:space="preserve">Bloomfield to the Vermont-New Hampshire </t>
  </si>
  <si>
    <t>State Line at the bridge in Bloomfield; including</t>
  </si>
  <si>
    <t xml:space="preserve">SR 191 Southeasterly to I-91 in the city of </t>
  </si>
  <si>
    <t>SR 191</t>
  </si>
  <si>
    <t>Newport and the town of Derby, 2.290 miles in</t>
  </si>
  <si>
    <t>length.</t>
  </si>
  <si>
    <t>035</t>
  </si>
  <si>
    <t>SR 117</t>
  </si>
  <si>
    <t xml:space="preserve">From a junction with US 2 in Richmond </t>
  </si>
  <si>
    <t>Chittenden.............</t>
  </si>
  <si>
    <t>Northwesterly to the Jericho / Essex town line.</t>
  </si>
  <si>
    <t>pg brk</t>
  </si>
  <si>
    <t>036</t>
  </si>
  <si>
    <t>SR 78, US 7</t>
  </si>
  <si>
    <t>From a junction with US 2 in Alburg Easterly via</t>
  </si>
  <si>
    <t>Grand Isle............</t>
  </si>
  <si>
    <t>the Missisquoi Bay Bridge to the I-89 / SR 78</t>
  </si>
  <si>
    <t>Interchange in Swanton.</t>
  </si>
  <si>
    <t>037</t>
  </si>
  <si>
    <t>SR 14, SR 16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</si>
  <si>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</si>
  <si>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</si>
  <si>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</si>
  <si>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</si>
  <si>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</si>
  <si>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 xml:space="preserve">and Woodbury to a junction with SR 15 in </t>
  </si>
  <si>
    <t>Hardwick Village; and then from a junction with</t>
  </si>
  <si>
    <t xml:space="preserve">SR 15 East of Hardwick village via Greensboro </t>
  </si>
  <si>
    <t xml:space="preserve">and Glover to the I-91 / SR 16 Interchange in </t>
  </si>
  <si>
    <t>the town of Barton.</t>
  </si>
  <si>
    <t>038</t>
  </si>
  <si>
    <t>039</t>
  </si>
  <si>
    <t>040</t>
  </si>
  <si>
    <t>US 5, SR 25A,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</si>
  <si>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</si>
  <si>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</si>
  <si>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</si>
  <si>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</si>
  <si>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</si>
  <si>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</si>
  <si>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</si>
  <si>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</si>
  <si>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</si>
  <si>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</si>
  <si>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</si>
  <si>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</si>
  <si>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</si>
  <si>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</si>
  <si>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</si>
  <si>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</si>
  <si>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SR 63</t>
  </si>
  <si>
    <t>From the I-89 Interchange in the town of Berlin</t>
  </si>
  <si>
    <t>Easterly to a junction with SR 14 in the town of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</si>
  <si>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</si>
  <si>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</si>
  <si>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</si>
  <si>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</si>
  <si>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</si>
  <si>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</si>
  <si>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</si>
  <si>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</si>
  <si>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</si>
  <si>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</si>
  <si>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</si>
  <si>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</si>
  <si>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</si>
  <si>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SR 11 = 33.822 miles</t>
  </si>
  <si>
    <t>SR 10 = 4.373 miles</t>
  </si>
  <si>
    <t>SR 106 = 3.283 miles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</si>
  <si>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</si>
  <si>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</si>
  <si>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</si>
  <si>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</si>
  <si>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</si>
  <si>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</si>
  <si>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</si>
  <si>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</si>
  <si>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</si>
  <si>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</si>
  <si>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</si>
  <si>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</si>
  <si>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</si>
  <si>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</si>
  <si>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</si>
  <si>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</si>
  <si>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</si>
  <si>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</si>
  <si>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</si>
  <si>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</si>
  <si>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</si>
  <si>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*025</t>
  </si>
  <si>
    <t>US-5 (NHS)</t>
  </si>
  <si>
    <t>In Rockingham from Ramp A/E (MM3.34)</t>
  </si>
  <si>
    <t>to intersection with VT-103 (MM 3.91).</t>
  </si>
  <si>
    <t>**025</t>
  </si>
  <si>
    <t>From jct with US-5 in Rockingham</t>
  </si>
  <si>
    <t xml:space="preserve">Northwesterly via Chester Depot </t>
  </si>
  <si>
    <t>both from FC07 to FC02.</t>
  </si>
  <si>
    <t>both in Rockingham.</t>
  </si>
  <si>
    <t>updated Jan 2002</t>
  </si>
  <si>
    <t>2002 FILE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</si>
</sst>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mm/dd/yy"/>
    <numFmt numFmtId="166" formatCode="0.000"/>
  </numFmts>
  <fonts count="4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 applyProtection="1">
      <alignment horizontal="centerContinuous"/>
      <protection/>
    </xf>
    <xf numFmtId="164" fontId="2" fillId="0" borderId="1" xfId="0" applyFont="1" applyBorder="1" applyAlignment="1">
      <alignment horizontal="centerContinuous"/>
    </xf>
    <xf numFmtId="164" fontId="2" fillId="0" borderId="1" xfId="0" applyFont="1" applyBorder="1" applyAlignment="1" applyProtection="1">
      <alignment horizontal="centerContinuous" wrapText="1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Continuous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Continuous"/>
    </xf>
    <xf numFmtId="164" fontId="2" fillId="0" borderId="3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2" fillId="0" borderId="4" xfId="0" applyFont="1" applyBorder="1" applyAlignment="1" applyProtection="1">
      <alignment horizontal="centerContinuous"/>
      <protection/>
    </xf>
    <xf numFmtId="164" fontId="2" fillId="0" borderId="5" xfId="0" applyFont="1" applyBorder="1" applyAlignment="1">
      <alignment/>
    </xf>
    <xf numFmtId="164" fontId="2" fillId="0" borderId="4" xfId="0" applyFont="1" applyBorder="1" applyAlignment="1" applyProtection="1">
      <alignment horizontal="left" wrapText="1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4" xfId="0" applyFont="1" applyBorder="1" applyAlignment="1" applyProtection="1">
      <alignment/>
      <protection/>
    </xf>
    <xf numFmtId="164" fontId="2" fillId="0" borderId="4" xfId="0" applyFont="1" applyBorder="1" applyAlignment="1" applyProtection="1">
      <alignment horizontal="right"/>
      <protection/>
    </xf>
    <xf numFmtId="164" fontId="2" fillId="0" borderId="6" xfId="0" applyFont="1" applyBorder="1" applyAlignment="1">
      <alignment horizontal="centerContinuous"/>
    </xf>
    <xf numFmtId="164" fontId="2" fillId="0" borderId="6" xfId="0" applyFont="1" applyBorder="1" applyAlignment="1" applyProtection="1">
      <alignment horizontal="center"/>
      <protection/>
    </xf>
    <xf numFmtId="164" fontId="2" fillId="0" borderId="6" xfId="0" applyFont="1" applyBorder="1" applyAlignment="1" applyProtection="1">
      <alignment horizontal="left" wrapText="1"/>
      <protection/>
    </xf>
    <xf numFmtId="164" fontId="2" fillId="0" borderId="6" xfId="0" applyFont="1" applyBorder="1" applyAlignment="1" applyProtection="1">
      <alignment horizontal="left"/>
      <protection/>
    </xf>
    <xf numFmtId="164" fontId="2" fillId="0" borderId="6" xfId="0" applyFont="1" applyBorder="1" applyAlignment="1" applyProtection="1">
      <alignment/>
      <protection/>
    </xf>
    <xf numFmtId="164" fontId="2" fillId="0" borderId="6" xfId="0" applyFont="1" applyBorder="1" applyAlignment="1" applyProtection="1">
      <alignment horizontal="right"/>
      <protection/>
    </xf>
    <xf numFmtId="164" fontId="2" fillId="0" borderId="6" xfId="0" applyFont="1" applyBorder="1" applyAlignment="1">
      <alignment/>
    </xf>
    <xf numFmtId="164" fontId="2" fillId="0" borderId="6" xfId="0" applyFont="1" applyBorder="1" applyAlignment="1" applyProtection="1">
      <alignment horizontal="centerContinuous"/>
      <protection/>
    </xf>
    <xf numFmtId="164" fontId="2" fillId="0" borderId="7" xfId="0" applyFont="1" applyBorder="1" applyAlignment="1">
      <alignment horizontal="centerContinuous"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7" xfId="0" applyFont="1" applyBorder="1" applyAlignment="1" applyProtection="1">
      <alignment horizontal="right"/>
      <protection/>
    </xf>
    <xf numFmtId="164" fontId="2" fillId="0" borderId="7" xfId="0" applyFont="1" applyBorder="1" applyAlignment="1" applyProtection="1">
      <alignment/>
      <protection/>
    </xf>
    <xf numFmtId="164" fontId="2" fillId="0" borderId="4" xfId="0" applyFont="1" applyBorder="1" applyAlignment="1">
      <alignment horizontal="centerContinuous"/>
    </xf>
    <xf numFmtId="164" fontId="2" fillId="0" borderId="4" xfId="0" applyFont="1" applyBorder="1" applyAlignment="1">
      <alignment wrapText="1"/>
    </xf>
    <xf numFmtId="164" fontId="2" fillId="0" borderId="6" xfId="0" applyFont="1" applyBorder="1" applyAlignment="1">
      <alignment wrapText="1"/>
    </xf>
    <xf numFmtId="164" fontId="3" fillId="0" borderId="7" xfId="0" applyFont="1" applyBorder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/>
      <protection/>
    </xf>
    <xf numFmtId="164" fontId="2" fillId="0" borderId="8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 applyProtection="1">
      <alignment horizontal="right"/>
      <protection/>
    </xf>
    <xf numFmtId="164" fontId="2" fillId="0" borderId="3" xfId="0" applyFont="1" applyBorder="1" applyAlignment="1" applyProtection="1">
      <alignment/>
      <protection/>
    </xf>
    <xf numFmtId="164" fontId="2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18"/>
  <sheetViews>
    <sheetView showGridLines="0" tabSelected="1" workbookViewId="0" topLeftCell="A1">
      <selection activeCell="D3" sqref="D3"/>
    </sheetView>
  </sheetViews>
  <sheetFormatPr defaultColWidth="9.77734375" defaultRowHeight="15.75"/>
  <cols>
    <col min="1" max="1" width="0.10546875" style="6" customWidth="1"/>
    <col min="2" max="2" width="7.10546875" style="6" customWidth="1"/>
    <col min="3" max="3" width="14.10546875" style="6" customWidth="1"/>
    <col min="4" max="4" width="23.5546875" style="6" customWidth="1"/>
    <col min="5" max="5" width="11.88671875" style="6" customWidth="1"/>
    <col min="6" max="6" width="7.6640625" style="6" customWidth="1"/>
    <col min="7" max="7" width="7.77734375" style="6" customWidth="1"/>
    <col min="8" max="8" width="6.88671875" style="6" customWidth="1"/>
    <col min="9" max="9" width="6.4453125" style="6" customWidth="1"/>
    <col min="10" max="16384" width="9.77734375" style="6" customWidth="1"/>
  </cols>
  <sheetData>
    <row r="1" ht="10.5">
      <c r="B1" s="5" t="s">
        <v>0</v>
      </c>
    </row>
    <row r="2" ht="10.5">
      <c r="B2" s="5" t="s">
        <v>1</v>
      </c>
    </row>
    <row r="3" spans="2:4" ht="10.5">
      <c r="B3" s="5" t="s">
        <v>2</v>
      </c>
      <c r="C3" s="5" t="s">
        <v>3</v>
      </c>
      <c r="D3" s="43" t="s">
        <v>415</v>
      </c>
    </row>
    <row r="4" ht="10.5">
      <c r="C4" s="6" t="s">
        <v>414</v>
      </c>
    </row>
    <row r="5" ht="10.5">
      <c r="D5" s="5" t="s">
        <v>4</v>
      </c>
    </row>
    <row r="6" ht="10.5">
      <c r="D6" s="5" t="s">
        <v>5</v>
      </c>
    </row>
    <row r="9" spans="2:9" ht="10.5">
      <c r="B9" s="2" t="s">
        <v>6</v>
      </c>
      <c r="C9" s="3"/>
      <c r="D9" s="1"/>
      <c r="E9" s="1"/>
      <c r="F9" s="2" t="s">
        <v>7</v>
      </c>
      <c r="G9" s="8"/>
      <c r="H9" s="9"/>
      <c r="I9" s="7"/>
    </row>
    <row r="10" spans="2:8" ht="10.5">
      <c r="B10" s="11"/>
      <c r="C10" s="12" t="s">
        <v>8</v>
      </c>
      <c r="D10" s="12" t="s">
        <v>9</v>
      </c>
      <c r="E10" s="12" t="s">
        <v>10</v>
      </c>
      <c r="F10" s="11"/>
      <c r="G10" s="13"/>
      <c r="H10" s="10"/>
    </row>
    <row r="11" spans="2:9" ht="21">
      <c r="B11" s="2" t="s">
        <v>11</v>
      </c>
      <c r="C11" s="2" t="s">
        <v>12</v>
      </c>
      <c r="D11" s="1"/>
      <c r="E11" s="1"/>
      <c r="F11" s="2" t="s">
        <v>13</v>
      </c>
      <c r="G11" s="2" t="s">
        <v>14</v>
      </c>
      <c r="H11" s="4" t="s">
        <v>15</v>
      </c>
      <c r="I11" s="2" t="s">
        <v>16</v>
      </c>
    </row>
    <row r="12" ht="10.5">
      <c r="B12" s="7"/>
    </row>
    <row r="13" spans="2:9" ht="10.5">
      <c r="B13" s="12" t="s">
        <v>17</v>
      </c>
      <c r="C13" s="12" t="s">
        <v>18</v>
      </c>
      <c r="D13" s="14" t="s">
        <v>19</v>
      </c>
      <c r="E13" s="15" t="s">
        <v>20</v>
      </c>
      <c r="F13" s="16">
        <v>17.85</v>
      </c>
      <c r="G13" s="17" t="s">
        <v>21</v>
      </c>
      <c r="H13" s="16">
        <v>4.827</v>
      </c>
      <c r="I13" s="16">
        <f>F13+G13+H13</f>
        <v>22.677</v>
      </c>
    </row>
    <row r="14" spans="2:9" ht="21">
      <c r="B14" s="18"/>
      <c r="C14" s="19" t="s">
        <v>22</v>
      </c>
      <c r="D14" s="20" t="s">
        <v>23</v>
      </c>
      <c r="E14" s="21" t="s">
        <v>24</v>
      </c>
      <c r="F14" s="22">
        <v>19.843</v>
      </c>
      <c r="G14" s="23" t="s">
        <v>21</v>
      </c>
      <c r="H14" s="22">
        <v>2.095</v>
      </c>
      <c r="I14" s="22">
        <f>F14+G14+H14</f>
        <v>21.938</v>
      </c>
    </row>
    <row r="15" spans="2:9" ht="21">
      <c r="B15" s="18"/>
      <c r="C15" s="19" t="s">
        <v>25</v>
      </c>
      <c r="D15" s="20" t="s">
        <v>26</v>
      </c>
      <c r="E15" s="24"/>
      <c r="F15" s="24"/>
      <c r="G15" s="24"/>
      <c r="H15" s="24"/>
      <c r="I15" s="24"/>
    </row>
    <row r="16" spans="2:9" ht="21">
      <c r="B16" s="18"/>
      <c r="C16" s="24"/>
      <c r="D16" s="20" t="s">
        <v>27</v>
      </c>
      <c r="E16" s="24"/>
      <c r="F16" s="24"/>
      <c r="G16" s="24"/>
      <c r="H16" s="24"/>
      <c r="I16" s="24"/>
    </row>
    <row r="17" spans="2:9" ht="10.5">
      <c r="B17" s="18"/>
      <c r="C17" s="25" t="s">
        <v>28</v>
      </c>
      <c r="D17" s="20" t="s">
        <v>29</v>
      </c>
      <c r="E17" s="24"/>
      <c r="F17" s="24"/>
      <c r="G17" s="24"/>
      <c r="H17" s="24"/>
      <c r="I17" s="24"/>
    </row>
    <row r="18" spans="2:9" ht="10.5">
      <c r="B18" s="18"/>
      <c r="C18" s="25" t="s">
        <v>30</v>
      </c>
      <c r="D18" s="20" t="s">
        <v>31</v>
      </c>
      <c r="E18" s="18"/>
      <c r="F18" s="24"/>
      <c r="G18" s="24"/>
      <c r="H18" s="24"/>
      <c r="I18" s="24"/>
    </row>
    <row r="19" spans="2:9" ht="21">
      <c r="B19" s="18"/>
      <c r="C19" s="19" t="s">
        <v>32</v>
      </c>
      <c r="D19" s="20" t="s">
        <v>33</v>
      </c>
      <c r="E19" s="24"/>
      <c r="F19" s="24"/>
      <c r="G19" s="24"/>
      <c r="H19" s="24"/>
      <c r="I19" s="24"/>
    </row>
    <row r="20" spans="2:9" ht="10.5">
      <c r="B20" s="18"/>
      <c r="C20" s="24"/>
      <c r="D20" s="20" t="s">
        <v>34</v>
      </c>
      <c r="E20" s="24"/>
      <c r="F20" s="24"/>
      <c r="G20" s="24"/>
      <c r="H20" s="24"/>
      <c r="I20" s="24"/>
    </row>
    <row r="21" spans="2:9" ht="10.5">
      <c r="B21" s="26"/>
      <c r="C21" s="27"/>
      <c r="D21" s="28"/>
      <c r="E21" s="29" t="s">
        <v>35</v>
      </c>
      <c r="F21" s="30">
        <f>SUM(F13:F14)</f>
        <v>37.693</v>
      </c>
      <c r="G21" s="29" t="s">
        <v>36</v>
      </c>
      <c r="H21" s="30">
        <f>SUM(H13:H14)</f>
        <v>6.922000000000001</v>
      </c>
      <c r="I21" s="30">
        <f>SUM(I13:I14)</f>
        <v>44.614999999999995</v>
      </c>
    </row>
    <row r="22" spans="2:9" ht="10.5">
      <c r="B22" s="31"/>
      <c r="C22" s="31"/>
      <c r="D22" s="32"/>
      <c r="E22" s="11"/>
      <c r="F22" s="11"/>
      <c r="G22" s="11"/>
      <c r="H22" s="11"/>
      <c r="I22" s="11"/>
    </row>
    <row r="23" spans="2:9" ht="10.5">
      <c r="B23" s="25" t="s">
        <v>37</v>
      </c>
      <c r="C23" s="25" t="s">
        <v>38</v>
      </c>
      <c r="D23" s="33"/>
      <c r="E23" s="24"/>
      <c r="F23" s="24"/>
      <c r="G23" s="24"/>
      <c r="H23" s="24"/>
      <c r="I23" s="24"/>
    </row>
    <row r="24" spans="2:9" ht="10.5">
      <c r="B24" s="18"/>
      <c r="C24" s="18"/>
      <c r="D24" s="33"/>
      <c r="E24" s="24"/>
      <c r="F24" s="24"/>
      <c r="G24" s="24"/>
      <c r="H24" s="24"/>
      <c r="I24" s="24"/>
    </row>
    <row r="25" spans="2:9" ht="10.5">
      <c r="B25" s="26"/>
      <c r="C25" s="26"/>
      <c r="D25" s="28"/>
      <c r="E25" s="27"/>
      <c r="F25" s="27"/>
      <c r="G25" s="27"/>
      <c r="H25" s="27"/>
      <c r="I25" s="27"/>
    </row>
    <row r="26" spans="2:9" ht="21">
      <c r="B26" s="12" t="s">
        <v>39</v>
      </c>
      <c r="C26" s="12" t="s">
        <v>40</v>
      </c>
      <c r="D26" s="14" t="s">
        <v>41</v>
      </c>
      <c r="E26" s="15" t="s">
        <v>42</v>
      </c>
      <c r="F26" s="16">
        <v>0.155</v>
      </c>
      <c r="G26" s="17" t="s">
        <v>43</v>
      </c>
      <c r="H26" s="16">
        <v>0.779</v>
      </c>
      <c r="I26" s="16">
        <f>F26+G26+H26</f>
        <v>0.934</v>
      </c>
    </row>
    <row r="27" spans="2:9" ht="10.5">
      <c r="B27" s="18"/>
      <c r="C27" s="25" t="s">
        <v>22</v>
      </c>
      <c r="D27" s="20" t="s">
        <v>44</v>
      </c>
      <c r="E27" s="24"/>
      <c r="F27" s="24"/>
      <c r="G27" s="24"/>
      <c r="H27" s="24"/>
      <c r="I27" s="24"/>
    </row>
    <row r="28" spans="2:9" ht="10.5">
      <c r="B28" s="18"/>
      <c r="C28" s="25" t="s">
        <v>45</v>
      </c>
      <c r="D28" s="20" t="s">
        <v>46</v>
      </c>
      <c r="E28" s="24"/>
      <c r="F28" s="24"/>
      <c r="G28" s="24"/>
      <c r="H28" s="24"/>
      <c r="I28" s="24"/>
    </row>
    <row r="29" spans="2:9" ht="10.5">
      <c r="B29" s="26"/>
      <c r="C29" s="26"/>
      <c r="D29" s="28"/>
      <c r="E29" s="29" t="s">
        <v>35</v>
      </c>
      <c r="F29" s="30">
        <f>SUM(F26)</f>
        <v>0.155</v>
      </c>
      <c r="G29" s="35" t="s">
        <v>47</v>
      </c>
      <c r="H29" s="30">
        <f>SUM(H26)</f>
        <v>0.779</v>
      </c>
      <c r="I29" s="30">
        <f>SUM(I26)</f>
        <v>0.934</v>
      </c>
    </row>
    <row r="30" spans="2:9" ht="10.5">
      <c r="B30" s="31"/>
      <c r="C30" s="31"/>
      <c r="D30" s="32"/>
      <c r="E30" s="11"/>
      <c r="F30" s="11"/>
      <c r="G30" s="11"/>
      <c r="H30" s="11"/>
      <c r="I30" s="11"/>
    </row>
    <row r="31" spans="2:9" ht="10.5">
      <c r="B31" s="25" t="s">
        <v>48</v>
      </c>
      <c r="C31" s="25" t="s">
        <v>49</v>
      </c>
      <c r="D31" s="20" t="s">
        <v>50</v>
      </c>
      <c r="E31" s="21" t="s">
        <v>24</v>
      </c>
      <c r="F31" s="22">
        <v>44.464</v>
      </c>
      <c r="G31" s="23" t="s">
        <v>51</v>
      </c>
      <c r="H31" s="24"/>
      <c r="I31" s="22">
        <f>F31+G31+H31</f>
        <v>44.464</v>
      </c>
    </row>
    <row r="32" spans="2:9" ht="10.5">
      <c r="B32" s="18"/>
      <c r="C32" s="25" t="s">
        <v>52</v>
      </c>
      <c r="D32" s="20" t="s">
        <v>53</v>
      </c>
      <c r="E32" s="21" t="s">
        <v>54</v>
      </c>
      <c r="F32" s="22">
        <v>39.384</v>
      </c>
      <c r="G32" s="23" t="s">
        <v>51</v>
      </c>
      <c r="H32" s="24"/>
      <c r="I32" s="22">
        <f>F32+G32+H32</f>
        <v>39.384</v>
      </c>
    </row>
    <row r="33" spans="2:9" ht="10.5">
      <c r="B33" s="18"/>
      <c r="C33" s="25" t="s">
        <v>55</v>
      </c>
      <c r="D33" s="20" t="s">
        <v>56</v>
      </c>
      <c r="E33" s="21" t="s">
        <v>57</v>
      </c>
      <c r="F33" s="22">
        <v>12.198</v>
      </c>
      <c r="G33" s="23" t="s">
        <v>51</v>
      </c>
      <c r="H33" s="24"/>
      <c r="I33" s="22">
        <f>F33+G33+H33</f>
        <v>12.198</v>
      </c>
    </row>
    <row r="34" spans="2:9" ht="10.5">
      <c r="B34" s="18"/>
      <c r="C34" s="18"/>
      <c r="D34" s="20" t="s">
        <v>58</v>
      </c>
      <c r="E34" s="21" t="s">
        <v>59</v>
      </c>
      <c r="F34" s="22">
        <v>23.054</v>
      </c>
      <c r="G34" s="23" t="s">
        <v>51</v>
      </c>
      <c r="H34" s="24"/>
      <c r="I34" s="22">
        <f>F34+G34+H34</f>
        <v>23.054</v>
      </c>
    </row>
    <row r="35" spans="2:9" ht="21">
      <c r="B35" s="18"/>
      <c r="C35" s="18"/>
      <c r="D35" s="20" t="s">
        <v>60</v>
      </c>
      <c r="E35" s="24"/>
      <c r="F35" s="24"/>
      <c r="G35" s="24"/>
      <c r="H35" s="24"/>
      <c r="I35" s="24"/>
    </row>
    <row r="36" spans="2:9" ht="21">
      <c r="B36" s="18"/>
      <c r="C36" s="18"/>
      <c r="D36" s="20" t="s">
        <v>61</v>
      </c>
      <c r="E36" s="24"/>
      <c r="F36" s="24"/>
      <c r="G36" s="24"/>
      <c r="H36" s="24"/>
      <c r="I36" s="24"/>
    </row>
    <row r="37" spans="2:9" ht="10.5">
      <c r="B37" s="18"/>
      <c r="C37" s="18"/>
      <c r="D37" s="20" t="s">
        <v>62</v>
      </c>
      <c r="E37" s="24"/>
      <c r="F37" s="24"/>
      <c r="G37" s="24"/>
      <c r="H37" s="24"/>
      <c r="I37" s="24"/>
    </row>
    <row r="38" spans="2:9" ht="10.5">
      <c r="B38" s="18"/>
      <c r="C38" s="18"/>
      <c r="D38" s="20" t="s">
        <v>63</v>
      </c>
      <c r="E38" s="24"/>
      <c r="F38" s="24"/>
      <c r="G38" s="24"/>
      <c r="H38" s="24"/>
      <c r="I38" s="24"/>
    </row>
    <row r="39" spans="2:9" ht="21">
      <c r="B39" s="18"/>
      <c r="C39" s="18"/>
      <c r="D39" s="20" t="s">
        <v>64</v>
      </c>
      <c r="E39" s="24"/>
      <c r="F39" s="24"/>
      <c r="G39" s="24"/>
      <c r="H39" s="24"/>
      <c r="I39" s="24"/>
    </row>
    <row r="40" spans="2:9" ht="10.5">
      <c r="B40" s="18"/>
      <c r="C40" s="18"/>
      <c r="D40" s="20" t="s">
        <v>65</v>
      </c>
      <c r="E40" s="24"/>
      <c r="F40" s="24"/>
      <c r="G40" s="24"/>
      <c r="H40" s="24"/>
      <c r="I40" s="24"/>
    </row>
    <row r="41" spans="2:9" ht="21">
      <c r="B41" s="18"/>
      <c r="C41" s="18"/>
      <c r="D41" s="20" t="s">
        <v>66</v>
      </c>
      <c r="E41" s="24"/>
      <c r="F41" s="24"/>
      <c r="G41" s="24"/>
      <c r="H41" s="24"/>
      <c r="I41" s="24"/>
    </row>
    <row r="42" spans="2:9" ht="21">
      <c r="B42" s="18"/>
      <c r="C42" s="18"/>
      <c r="D42" s="20" t="s">
        <v>67</v>
      </c>
      <c r="E42" s="24"/>
      <c r="F42" s="24"/>
      <c r="G42" s="24"/>
      <c r="H42" s="24"/>
      <c r="I42" s="24"/>
    </row>
    <row r="43" spans="2:9" ht="21">
      <c r="B43" s="18"/>
      <c r="C43" s="18"/>
      <c r="D43" s="20" t="s">
        <v>68</v>
      </c>
      <c r="E43" s="24"/>
      <c r="F43" s="24"/>
      <c r="G43" s="24"/>
      <c r="H43" s="24"/>
      <c r="I43" s="24"/>
    </row>
    <row r="44" spans="2:9" ht="21">
      <c r="B44" s="18"/>
      <c r="C44" s="18"/>
      <c r="D44" s="20" t="s">
        <v>69</v>
      </c>
      <c r="E44" s="24"/>
      <c r="F44" s="24"/>
      <c r="G44" s="24"/>
      <c r="H44" s="24"/>
      <c r="I44" s="24"/>
    </row>
    <row r="45" spans="2:9" ht="21">
      <c r="B45" s="18"/>
      <c r="C45" s="18"/>
      <c r="D45" s="20" t="s">
        <v>70</v>
      </c>
      <c r="E45" s="24"/>
      <c r="F45" s="24"/>
      <c r="G45" s="24"/>
      <c r="H45" s="24"/>
      <c r="I45" s="24"/>
    </row>
    <row r="46" spans="2:9" ht="10.5">
      <c r="B46" s="18"/>
      <c r="C46" s="18"/>
      <c r="D46" s="33"/>
      <c r="E46" s="24"/>
      <c r="F46" s="24"/>
      <c r="G46" s="24"/>
      <c r="H46" s="24"/>
      <c r="I46" s="24"/>
    </row>
    <row r="47" spans="2:9" ht="21">
      <c r="B47" s="18"/>
      <c r="C47" s="18"/>
      <c r="D47" s="20" t="s">
        <v>71</v>
      </c>
      <c r="E47" s="24"/>
      <c r="F47" s="24"/>
      <c r="G47" s="24"/>
      <c r="H47" s="24"/>
      <c r="I47" s="24"/>
    </row>
    <row r="48" spans="2:9" ht="21">
      <c r="B48" s="18"/>
      <c r="C48" s="18"/>
      <c r="D48" s="20" t="s">
        <v>72</v>
      </c>
      <c r="E48" s="24"/>
      <c r="F48" s="24"/>
      <c r="G48" s="24"/>
      <c r="H48" s="24"/>
      <c r="I48" s="24"/>
    </row>
    <row r="49" spans="2:9" ht="10.5">
      <c r="B49" s="18"/>
      <c r="C49" s="18"/>
      <c r="D49" s="20" t="s">
        <v>73</v>
      </c>
      <c r="E49" s="24"/>
      <c r="F49" s="24"/>
      <c r="G49" s="24"/>
      <c r="H49" s="24"/>
      <c r="I49" s="24"/>
    </row>
    <row r="50" spans="2:9" ht="21">
      <c r="B50" s="18"/>
      <c r="C50" s="18"/>
      <c r="D50" s="20" t="s">
        <v>74</v>
      </c>
      <c r="E50" s="24"/>
      <c r="F50" s="24"/>
      <c r="G50" s="24"/>
      <c r="H50" s="24"/>
      <c r="I50" s="24"/>
    </row>
    <row r="51" spans="2:9" ht="21">
      <c r="B51" s="18"/>
      <c r="C51" s="18"/>
      <c r="D51" s="20" t="s">
        <v>75</v>
      </c>
      <c r="E51" s="24"/>
      <c r="F51" s="24"/>
      <c r="G51" s="24"/>
      <c r="H51" s="24"/>
      <c r="I51" s="24"/>
    </row>
    <row r="52" spans="2:9" ht="21">
      <c r="B52" s="18"/>
      <c r="C52" s="18"/>
      <c r="D52" s="20" t="s">
        <v>76</v>
      </c>
      <c r="E52" s="24"/>
      <c r="F52" s="24"/>
      <c r="G52" s="24"/>
      <c r="H52" s="24"/>
      <c r="I52" s="24"/>
    </row>
    <row r="53" spans="2:9" ht="10.5">
      <c r="B53" s="26"/>
      <c r="C53" s="26"/>
      <c r="D53" s="28"/>
      <c r="E53" s="29" t="s">
        <v>35</v>
      </c>
      <c r="F53" s="30">
        <f>SUM(F31:F34)</f>
        <v>119.1</v>
      </c>
      <c r="G53" s="29" t="s">
        <v>77</v>
      </c>
      <c r="H53" s="29" t="s">
        <v>78</v>
      </c>
      <c r="I53" s="30">
        <f>SUM(I31:I34)</f>
        <v>119.1</v>
      </c>
    </row>
    <row r="54" spans="2:9" ht="10.5">
      <c r="B54" s="31"/>
      <c r="C54" s="31"/>
      <c r="D54" s="32"/>
      <c r="E54" s="11"/>
      <c r="F54" s="11"/>
      <c r="G54" s="11"/>
      <c r="H54" s="11"/>
      <c r="I54" s="11"/>
    </row>
    <row r="55" spans="2:9" ht="10.5">
      <c r="B55" s="25" t="s">
        <v>79</v>
      </c>
      <c r="C55" s="25" t="s">
        <v>80</v>
      </c>
      <c r="D55" s="20" t="s">
        <v>81</v>
      </c>
      <c r="E55" s="21" t="s">
        <v>82</v>
      </c>
      <c r="F55" s="22">
        <v>1.56</v>
      </c>
      <c r="G55" s="23" t="s">
        <v>43</v>
      </c>
      <c r="H55" s="22">
        <v>0.524</v>
      </c>
      <c r="I55" s="22">
        <f>F55+G55+H55</f>
        <v>2.084</v>
      </c>
    </row>
    <row r="56" spans="2:9" ht="21">
      <c r="B56" s="18"/>
      <c r="C56" s="25" t="s">
        <v>83</v>
      </c>
      <c r="D56" s="20" t="s">
        <v>84</v>
      </c>
      <c r="E56" s="24"/>
      <c r="F56" s="24"/>
      <c r="G56" s="24"/>
      <c r="H56" s="24"/>
      <c r="I56" s="24"/>
    </row>
    <row r="57" spans="2:9" ht="10.5">
      <c r="B57" s="18"/>
      <c r="C57" s="25" t="s">
        <v>45</v>
      </c>
      <c r="D57" s="20" t="s">
        <v>85</v>
      </c>
      <c r="E57" s="24"/>
      <c r="F57" s="24"/>
      <c r="G57" s="24"/>
      <c r="H57" s="24"/>
      <c r="I57" s="24"/>
    </row>
    <row r="58" spans="2:9" ht="10.5">
      <c r="B58" s="18"/>
      <c r="C58" s="18"/>
      <c r="D58" s="20" t="s">
        <v>86</v>
      </c>
      <c r="E58" s="24"/>
      <c r="F58" s="24"/>
      <c r="G58" s="24"/>
      <c r="H58" s="24"/>
      <c r="I58" s="24"/>
    </row>
    <row r="59" spans="2:9" ht="10.5">
      <c r="B59" s="26"/>
      <c r="C59" s="26"/>
      <c r="D59" s="28"/>
      <c r="E59" s="29" t="s">
        <v>35</v>
      </c>
      <c r="F59" s="30">
        <f>SUM(F55)</f>
        <v>1.56</v>
      </c>
      <c r="G59" s="29" t="s">
        <v>87</v>
      </c>
      <c r="H59" s="30">
        <f>SUM(H55)</f>
        <v>0.524</v>
      </c>
      <c r="I59" s="30">
        <f>SUM(I55)</f>
        <v>2.084</v>
      </c>
    </row>
    <row r="60" spans="2:9" ht="10.5">
      <c r="B60" s="31"/>
      <c r="C60" s="31"/>
      <c r="D60" s="32"/>
      <c r="E60" s="11"/>
      <c r="F60" s="11"/>
      <c r="G60" s="11"/>
      <c r="H60" s="11"/>
      <c r="I60" s="11"/>
    </row>
    <row r="61" spans="2:9" ht="10.5">
      <c r="B61" s="18"/>
      <c r="C61" s="18"/>
      <c r="D61" s="33"/>
      <c r="E61" s="24"/>
      <c r="F61" s="24"/>
      <c r="G61" s="24"/>
      <c r="H61" s="24"/>
      <c r="I61" s="24"/>
    </row>
    <row r="62" spans="2:9" ht="21">
      <c r="B62" s="25" t="s">
        <v>88</v>
      </c>
      <c r="C62" s="25" t="s">
        <v>89</v>
      </c>
      <c r="D62" s="20" t="s">
        <v>90</v>
      </c>
      <c r="E62" s="21" t="s">
        <v>91</v>
      </c>
      <c r="F62" s="22">
        <v>28.24</v>
      </c>
      <c r="G62" s="23" t="s">
        <v>92</v>
      </c>
      <c r="H62" s="22">
        <v>3.745</v>
      </c>
      <c r="I62" s="22">
        <f>F62+G62+H62</f>
        <v>31.985</v>
      </c>
    </row>
    <row r="63" spans="2:9" ht="10.5">
      <c r="B63" s="18"/>
      <c r="C63" s="19" t="s">
        <v>22</v>
      </c>
      <c r="D63" s="20" t="s">
        <v>93</v>
      </c>
      <c r="E63" s="21" t="s">
        <v>94</v>
      </c>
      <c r="F63" s="22">
        <v>19.628</v>
      </c>
      <c r="G63" s="23" t="s">
        <v>92</v>
      </c>
      <c r="H63" s="23" t="s">
        <v>95</v>
      </c>
      <c r="I63" s="22">
        <f>F63+G63+H63</f>
        <v>19.628</v>
      </c>
    </row>
    <row r="64" spans="2:9" ht="21">
      <c r="B64" s="18"/>
      <c r="C64" s="25" t="s">
        <v>96</v>
      </c>
      <c r="D64" s="20" t="s">
        <v>97</v>
      </c>
      <c r="E64" s="21" t="s">
        <v>98</v>
      </c>
      <c r="F64" s="22">
        <v>25.031</v>
      </c>
      <c r="G64" s="23" t="s">
        <v>92</v>
      </c>
      <c r="H64" s="23" t="s">
        <v>95</v>
      </c>
      <c r="I64" s="22">
        <f>F64+G64+H64</f>
        <v>25.031</v>
      </c>
    </row>
    <row r="65" spans="2:9" ht="10.5">
      <c r="B65" s="18"/>
      <c r="C65" s="24"/>
      <c r="D65" s="20" t="s">
        <v>99</v>
      </c>
      <c r="E65" s="24"/>
      <c r="F65" s="24"/>
      <c r="G65" s="24"/>
      <c r="H65" s="24"/>
      <c r="I65" s="24"/>
    </row>
    <row r="66" spans="2:9" ht="10.5">
      <c r="B66" s="18"/>
      <c r="C66" s="25" t="s">
        <v>100</v>
      </c>
      <c r="D66" s="20" t="s">
        <v>101</v>
      </c>
      <c r="E66" s="24"/>
      <c r="F66" s="24"/>
      <c r="G66" s="24"/>
      <c r="H66" s="24"/>
      <c r="I66" s="24"/>
    </row>
    <row r="67" spans="2:9" ht="10.5">
      <c r="B67" s="18"/>
      <c r="C67" s="25" t="s">
        <v>102</v>
      </c>
      <c r="D67" s="20" t="s">
        <v>103</v>
      </c>
      <c r="E67" s="24"/>
      <c r="F67" s="24"/>
      <c r="G67" s="24"/>
      <c r="H67" s="24"/>
      <c r="I67" s="24"/>
    </row>
    <row r="68" spans="2:9" ht="21">
      <c r="B68" s="18"/>
      <c r="C68" s="18"/>
      <c r="D68" s="20" t="s">
        <v>104</v>
      </c>
      <c r="E68" s="24"/>
      <c r="F68" s="24"/>
      <c r="G68" s="24"/>
      <c r="H68" s="24"/>
      <c r="I68" s="24"/>
    </row>
    <row r="69" spans="2:9" ht="21">
      <c r="B69" s="18"/>
      <c r="C69" s="18"/>
      <c r="D69" s="20" t="s">
        <v>105</v>
      </c>
      <c r="E69" s="24"/>
      <c r="F69" s="24"/>
      <c r="G69" s="24"/>
      <c r="H69" s="24"/>
      <c r="I69" s="24"/>
    </row>
    <row r="70" spans="2:9" ht="10.5">
      <c r="B70" s="18"/>
      <c r="C70" s="18"/>
      <c r="D70" s="20" t="s">
        <v>106</v>
      </c>
      <c r="E70" s="24"/>
      <c r="F70" s="24"/>
      <c r="G70" s="24"/>
      <c r="H70" s="24"/>
      <c r="I70" s="24"/>
    </row>
    <row r="71" spans="2:9" ht="10.5">
      <c r="B71" s="26"/>
      <c r="C71" s="26"/>
      <c r="D71" s="28"/>
      <c r="E71" s="29" t="s">
        <v>35</v>
      </c>
      <c r="F71" s="30">
        <f>SUM(F62:F64)</f>
        <v>72.899</v>
      </c>
      <c r="G71" s="29" t="s">
        <v>47</v>
      </c>
      <c r="H71" s="30">
        <f>SUM(H62:H64)</f>
        <v>3.745</v>
      </c>
      <c r="I71" s="30">
        <f>SUM(I62:I64)</f>
        <v>76.644</v>
      </c>
    </row>
    <row r="72" spans="2:9" ht="10.5">
      <c r="B72" s="31"/>
      <c r="C72" s="31"/>
      <c r="D72" s="32"/>
      <c r="E72" s="11"/>
      <c r="F72" s="11"/>
      <c r="G72" s="11"/>
      <c r="H72" s="11"/>
      <c r="I72" s="11"/>
    </row>
    <row r="73" spans="2:9" ht="10.5">
      <c r="B73" s="25" t="s">
        <v>385</v>
      </c>
      <c r="C73" s="6" t="s">
        <v>381</v>
      </c>
      <c r="D73" s="20" t="s">
        <v>107</v>
      </c>
      <c r="E73" s="21" t="s">
        <v>108</v>
      </c>
      <c r="F73" s="22">
        <v>12.833</v>
      </c>
      <c r="G73" s="23" t="s">
        <v>109</v>
      </c>
      <c r="H73" s="24"/>
      <c r="I73" s="22">
        <f>F73+G73+H73</f>
        <v>12.833</v>
      </c>
    </row>
    <row r="74" spans="2:9" ht="21">
      <c r="B74" s="24"/>
      <c r="C74" s="21" t="s">
        <v>382</v>
      </c>
      <c r="D74" s="20" t="s">
        <v>110</v>
      </c>
      <c r="E74" s="21" t="s">
        <v>111</v>
      </c>
      <c r="F74" s="22">
        <v>7.912</v>
      </c>
      <c r="G74" s="23" t="s">
        <v>109</v>
      </c>
      <c r="H74" s="24"/>
      <c r="I74" s="22">
        <f>F74+G74+H74</f>
        <v>7.912</v>
      </c>
    </row>
    <row r="75" spans="2:9" ht="21">
      <c r="B75" s="18"/>
      <c r="C75" s="6" t="s">
        <v>383</v>
      </c>
      <c r="D75" s="20" t="s">
        <v>112</v>
      </c>
      <c r="E75" s="21" t="s">
        <v>113</v>
      </c>
      <c r="F75" s="22">
        <v>21.033</v>
      </c>
      <c r="G75" s="23" t="s">
        <v>109</v>
      </c>
      <c r="H75" s="24"/>
      <c r="I75" s="22">
        <f>F75+G75+H75</f>
        <v>21.033</v>
      </c>
    </row>
    <row r="76" spans="2:9" ht="21">
      <c r="B76" s="18"/>
      <c r="C76" s="21" t="s">
        <v>384</v>
      </c>
      <c r="D76" s="20" t="s">
        <v>114</v>
      </c>
      <c r="E76" s="24"/>
      <c r="F76" s="24"/>
      <c r="G76" s="24"/>
      <c r="H76" s="24"/>
      <c r="I76" s="24"/>
    </row>
    <row r="77" spans="2:9" ht="10.5">
      <c r="B77" s="18"/>
      <c r="C77" s="18"/>
      <c r="D77" s="20" t="s">
        <v>115</v>
      </c>
      <c r="E77" s="24"/>
      <c r="F77" s="24"/>
      <c r="G77" s="24"/>
      <c r="H77" s="24"/>
      <c r="I77" s="24"/>
    </row>
    <row r="78" spans="2:9" ht="10.5">
      <c r="B78" s="18"/>
      <c r="C78" s="19" t="s">
        <v>55</v>
      </c>
      <c r="D78" s="20" t="s">
        <v>116</v>
      </c>
      <c r="E78" s="24"/>
      <c r="F78" s="24"/>
      <c r="G78" s="24"/>
      <c r="H78" s="24"/>
      <c r="I78" s="24"/>
    </row>
    <row r="79" spans="2:9" ht="10.5">
      <c r="B79" s="26"/>
      <c r="C79" s="26"/>
      <c r="D79" s="28"/>
      <c r="E79" s="29" t="s">
        <v>35</v>
      </c>
      <c r="F79" s="30">
        <f>SUM(F73:F75)</f>
        <v>41.778000000000006</v>
      </c>
      <c r="G79" s="29" t="s">
        <v>109</v>
      </c>
      <c r="H79" s="27"/>
      <c r="I79" s="30">
        <f>SUM(I73:I75)</f>
        <v>41.778000000000006</v>
      </c>
    </row>
    <row r="80" spans="2:9" ht="10.5">
      <c r="B80" s="31"/>
      <c r="C80" s="31"/>
      <c r="D80" s="32"/>
      <c r="E80" s="11"/>
      <c r="F80" s="11"/>
      <c r="G80" s="11"/>
      <c r="H80" s="11"/>
      <c r="I80" s="11"/>
    </row>
    <row r="81" spans="2:9" ht="21">
      <c r="B81" s="25" t="s">
        <v>117</v>
      </c>
      <c r="C81" s="25" t="s">
        <v>118</v>
      </c>
      <c r="D81" s="20" t="s">
        <v>119</v>
      </c>
      <c r="E81" s="24"/>
      <c r="F81" s="24"/>
      <c r="G81" s="24"/>
      <c r="H81" s="24"/>
      <c r="I81" s="24"/>
    </row>
    <row r="82" spans="2:9" ht="21">
      <c r="B82" s="18"/>
      <c r="C82" s="25" t="s">
        <v>120</v>
      </c>
      <c r="D82" s="20" t="s">
        <v>121</v>
      </c>
      <c r="E82" s="21" t="s">
        <v>122</v>
      </c>
      <c r="F82" s="22">
        <v>11.175</v>
      </c>
      <c r="G82" s="23" t="s">
        <v>123</v>
      </c>
      <c r="H82" s="24"/>
      <c r="I82" s="22">
        <v>11.175</v>
      </c>
    </row>
    <row r="83" spans="2:9" ht="21">
      <c r="B83" s="18"/>
      <c r="C83" s="25" t="s">
        <v>55</v>
      </c>
      <c r="D83" s="20" t="s">
        <v>124</v>
      </c>
      <c r="E83" s="21" t="s">
        <v>125</v>
      </c>
      <c r="F83" s="22">
        <v>31.459</v>
      </c>
      <c r="G83" s="23" t="s">
        <v>123</v>
      </c>
      <c r="H83" s="24"/>
      <c r="I83" s="22">
        <f>F83+G83+H83</f>
        <v>31.459</v>
      </c>
    </row>
    <row r="84" spans="2:9" ht="10.5">
      <c r="B84" s="18"/>
      <c r="C84" s="18"/>
      <c r="D84" s="20" t="s">
        <v>126</v>
      </c>
      <c r="E84" s="24"/>
      <c r="F84" s="24"/>
      <c r="G84" s="24"/>
      <c r="H84" s="24"/>
      <c r="I84" s="24"/>
    </row>
    <row r="85" spans="2:9" ht="21">
      <c r="B85" s="18"/>
      <c r="C85" s="18"/>
      <c r="D85" s="20" t="s">
        <v>127</v>
      </c>
      <c r="E85" s="24"/>
      <c r="F85" s="24"/>
      <c r="G85" s="24"/>
      <c r="H85" s="24"/>
      <c r="I85" s="24"/>
    </row>
    <row r="86" spans="2:9" ht="10.5">
      <c r="B86" s="18"/>
      <c r="C86" s="18"/>
      <c r="D86" s="20" t="s">
        <v>128</v>
      </c>
      <c r="E86" s="24"/>
      <c r="F86" s="24"/>
      <c r="G86" s="24"/>
      <c r="H86" s="24"/>
      <c r="I86" s="24"/>
    </row>
    <row r="87" spans="2:9" ht="10.5">
      <c r="B87" s="18"/>
      <c r="C87" s="18"/>
      <c r="D87" s="20" t="s">
        <v>129</v>
      </c>
      <c r="E87" s="24"/>
      <c r="F87" s="24"/>
      <c r="G87" s="24"/>
      <c r="H87" s="24"/>
      <c r="I87" s="24"/>
    </row>
    <row r="88" spans="2:9" ht="10.5">
      <c r="B88" s="26"/>
      <c r="C88" s="26"/>
      <c r="D88" s="28"/>
      <c r="E88" s="29" t="s">
        <v>35</v>
      </c>
      <c r="F88" s="30">
        <f>SUM(F82:F83)</f>
        <v>42.634</v>
      </c>
      <c r="G88" s="29" t="s">
        <v>123</v>
      </c>
      <c r="H88" s="27"/>
      <c r="I88" s="30">
        <f>SUM(I82:I83)</f>
        <v>42.634</v>
      </c>
    </row>
    <row r="89" spans="2:9" ht="10.5">
      <c r="B89" s="31"/>
      <c r="C89" s="31"/>
      <c r="D89" s="32"/>
      <c r="E89" s="11"/>
      <c r="F89" s="11"/>
      <c r="G89" s="11"/>
      <c r="H89" s="11"/>
      <c r="I89" s="11"/>
    </row>
    <row r="90" spans="2:9" ht="10.5">
      <c r="B90" s="25" t="s">
        <v>130</v>
      </c>
      <c r="C90" s="25" t="s">
        <v>131</v>
      </c>
      <c r="D90" s="20" t="s">
        <v>132</v>
      </c>
      <c r="E90" s="21" t="s">
        <v>133</v>
      </c>
      <c r="F90" s="22">
        <v>0.842</v>
      </c>
      <c r="G90" s="23" t="s">
        <v>109</v>
      </c>
      <c r="H90" s="24"/>
      <c r="I90" s="22">
        <f>F90+G90+H90</f>
        <v>0.842</v>
      </c>
    </row>
    <row r="91" spans="2:9" ht="10.5">
      <c r="B91" s="18"/>
      <c r="C91" s="19" t="s">
        <v>134</v>
      </c>
      <c r="D91" s="20" t="s">
        <v>135</v>
      </c>
      <c r="E91" s="24"/>
      <c r="F91" s="24"/>
      <c r="G91" s="24"/>
      <c r="H91" s="24"/>
      <c r="I91" s="24"/>
    </row>
    <row r="92" spans="2:9" ht="10.5">
      <c r="B92" s="18"/>
      <c r="C92" s="25" t="s">
        <v>136</v>
      </c>
      <c r="D92" s="20" t="s">
        <v>137</v>
      </c>
      <c r="E92" s="18"/>
      <c r="F92" s="24"/>
      <c r="G92" s="24"/>
      <c r="H92" s="24"/>
      <c r="I92" s="24"/>
    </row>
    <row r="93" spans="2:9" ht="10.5">
      <c r="B93" s="26"/>
      <c r="C93" s="26"/>
      <c r="D93" s="28"/>
      <c r="E93" s="29" t="s">
        <v>35</v>
      </c>
      <c r="F93" s="30">
        <f>SUM(F90)</f>
        <v>0.842</v>
      </c>
      <c r="G93" s="29" t="s">
        <v>109</v>
      </c>
      <c r="H93" s="27"/>
      <c r="I93" s="30">
        <f>SUM(I90)</f>
        <v>0.842</v>
      </c>
    </row>
    <row r="94" spans="2:9" ht="10.5">
      <c r="B94" s="31"/>
      <c r="C94" s="31"/>
      <c r="D94" s="32"/>
      <c r="E94" s="11"/>
      <c r="F94" s="11"/>
      <c r="G94" s="11"/>
      <c r="H94" s="11"/>
      <c r="I94" s="11"/>
    </row>
    <row r="95" spans="2:9" ht="21">
      <c r="B95" s="25" t="s">
        <v>138</v>
      </c>
      <c r="C95" s="25" t="s">
        <v>139</v>
      </c>
      <c r="D95" s="20" t="s">
        <v>140</v>
      </c>
      <c r="E95" s="21" t="s">
        <v>20</v>
      </c>
      <c r="F95" s="22">
        <v>48.041</v>
      </c>
      <c r="G95" s="23" t="s">
        <v>21</v>
      </c>
      <c r="H95" s="22">
        <v>1.328</v>
      </c>
      <c r="I95" s="22">
        <f>F95+G95+H95</f>
        <v>49.369</v>
      </c>
    </row>
    <row r="96" spans="2:9" ht="10.5">
      <c r="B96" s="24"/>
      <c r="C96" s="19" t="s">
        <v>141</v>
      </c>
      <c r="D96" s="20" t="s">
        <v>142</v>
      </c>
      <c r="E96" s="21" t="s">
        <v>143</v>
      </c>
      <c r="F96" s="22">
        <v>47.146</v>
      </c>
      <c r="G96" s="23" t="s">
        <v>21</v>
      </c>
      <c r="H96" s="22">
        <v>7.416</v>
      </c>
      <c r="I96" s="22">
        <f>F96+G96+H96</f>
        <v>54.562</v>
      </c>
    </row>
    <row r="97" spans="2:9" ht="10.5">
      <c r="B97" s="24"/>
      <c r="C97" s="19" t="s">
        <v>144</v>
      </c>
      <c r="D97" s="20" t="s">
        <v>145</v>
      </c>
      <c r="E97" s="21" t="s">
        <v>146</v>
      </c>
      <c r="F97" s="22">
        <v>26.689</v>
      </c>
      <c r="G97" s="23" t="s">
        <v>21</v>
      </c>
      <c r="H97" s="22">
        <v>5.406</v>
      </c>
      <c r="I97" s="22">
        <f>F97+G97+H97</f>
        <v>32.095</v>
      </c>
    </row>
    <row r="98" spans="2:9" ht="10.5">
      <c r="B98" s="24"/>
      <c r="C98" s="19" t="s">
        <v>147</v>
      </c>
      <c r="D98" s="20" t="s">
        <v>148</v>
      </c>
      <c r="E98" s="21" t="s">
        <v>149</v>
      </c>
      <c r="F98" s="22">
        <v>7.717</v>
      </c>
      <c r="G98" s="22">
        <v>5.5</v>
      </c>
      <c r="H98" s="23" t="s">
        <v>21</v>
      </c>
      <c r="I98" s="22">
        <f>F98+G98+H98</f>
        <v>13.216999999999999</v>
      </c>
    </row>
    <row r="99" spans="2:9" ht="21">
      <c r="B99" s="24"/>
      <c r="C99" s="19" t="s">
        <v>150</v>
      </c>
      <c r="D99" s="20" t="s">
        <v>151</v>
      </c>
      <c r="E99" s="24"/>
      <c r="F99" s="24"/>
      <c r="G99" s="24"/>
      <c r="H99" s="24"/>
      <c r="I99" s="24"/>
    </row>
    <row r="100" spans="2:9" ht="10.5">
      <c r="B100" s="24"/>
      <c r="C100" s="24"/>
      <c r="D100" s="20" t="s">
        <v>152</v>
      </c>
      <c r="E100" s="24"/>
      <c r="F100" s="24"/>
      <c r="G100" s="24"/>
      <c r="H100" s="24"/>
      <c r="I100" s="24"/>
    </row>
    <row r="101" spans="2:9" ht="10.5">
      <c r="B101" s="24"/>
      <c r="C101" s="24"/>
      <c r="D101" s="20" t="s">
        <v>153</v>
      </c>
      <c r="E101" s="24"/>
      <c r="F101" s="24"/>
      <c r="G101" s="24"/>
      <c r="H101" s="24"/>
      <c r="I101" s="24"/>
    </row>
    <row r="102" spans="2:9" ht="10.5">
      <c r="B102" s="24"/>
      <c r="C102" s="24"/>
      <c r="D102" s="20" t="s">
        <v>154</v>
      </c>
      <c r="E102" s="24"/>
      <c r="F102" s="24"/>
      <c r="G102" s="24"/>
      <c r="H102" s="24"/>
      <c r="I102" s="24"/>
    </row>
    <row r="103" spans="2:9" ht="10.5">
      <c r="B103" s="24"/>
      <c r="C103" s="24"/>
      <c r="D103" s="20" t="s">
        <v>155</v>
      </c>
      <c r="E103" s="24"/>
      <c r="F103" s="24"/>
      <c r="G103" s="24"/>
      <c r="H103" s="24"/>
      <c r="I103" s="24"/>
    </row>
    <row r="104" spans="2:9" ht="10.5">
      <c r="B104" s="24"/>
      <c r="C104" s="24"/>
      <c r="D104" s="20" t="s">
        <v>156</v>
      </c>
      <c r="E104" s="24"/>
      <c r="F104" s="24"/>
      <c r="G104" s="24"/>
      <c r="H104" s="24"/>
      <c r="I104" s="24"/>
    </row>
    <row r="105" spans="2:9" ht="21">
      <c r="B105" s="24"/>
      <c r="C105" s="24"/>
      <c r="D105" s="20" t="s">
        <v>157</v>
      </c>
      <c r="E105" s="24"/>
      <c r="F105" s="24"/>
      <c r="G105" s="24"/>
      <c r="H105" s="24"/>
      <c r="I105" s="24"/>
    </row>
    <row r="106" spans="2:9" ht="21">
      <c r="B106" s="24"/>
      <c r="C106" s="24"/>
      <c r="D106" s="20" t="s">
        <v>158</v>
      </c>
      <c r="E106" s="24"/>
      <c r="F106" s="24"/>
      <c r="G106" s="24"/>
      <c r="H106" s="24"/>
      <c r="I106" s="24"/>
    </row>
    <row r="107" spans="2:9" ht="10.5">
      <c r="B107" s="24"/>
      <c r="C107" s="24"/>
      <c r="D107" s="20" t="s">
        <v>159</v>
      </c>
      <c r="E107" s="24"/>
      <c r="F107" s="24"/>
      <c r="G107" s="24"/>
      <c r="H107" s="24"/>
      <c r="I107" s="24"/>
    </row>
    <row r="108" spans="2:9" ht="10.5">
      <c r="B108" s="24"/>
      <c r="C108" s="24"/>
      <c r="D108" s="33"/>
      <c r="E108" s="24"/>
      <c r="F108" s="24"/>
      <c r="G108" s="24"/>
      <c r="H108" s="24"/>
      <c r="I108" s="24"/>
    </row>
    <row r="109" spans="2:9" ht="10.5">
      <c r="B109" s="24"/>
      <c r="C109" s="24"/>
      <c r="D109" s="33"/>
      <c r="E109" s="24"/>
      <c r="F109" s="24"/>
      <c r="G109" s="24"/>
      <c r="H109" s="24"/>
      <c r="I109" s="24"/>
    </row>
    <row r="110" spans="2:9" ht="10.5">
      <c r="B110" s="24"/>
      <c r="C110" s="24"/>
      <c r="D110" s="33"/>
      <c r="E110" s="24"/>
      <c r="F110" s="24"/>
      <c r="G110" s="24"/>
      <c r="H110" s="24"/>
      <c r="I110" s="24"/>
    </row>
    <row r="111" spans="2:9" ht="10.5">
      <c r="B111" s="24"/>
      <c r="C111" s="24"/>
      <c r="D111" s="33"/>
      <c r="E111" s="24"/>
      <c r="F111" s="24"/>
      <c r="G111" s="24"/>
      <c r="H111" s="24"/>
      <c r="I111" s="24"/>
    </row>
    <row r="112" spans="2:9" ht="10.5">
      <c r="B112" s="24"/>
      <c r="C112" s="24"/>
      <c r="D112" s="20" t="s">
        <v>160</v>
      </c>
      <c r="E112" s="24"/>
      <c r="F112" s="24"/>
      <c r="G112" s="24"/>
      <c r="H112" s="24"/>
      <c r="I112" s="24"/>
    </row>
    <row r="113" spans="2:9" ht="10.5">
      <c r="B113" s="24"/>
      <c r="C113" s="24"/>
      <c r="D113" s="33"/>
      <c r="E113" s="24"/>
      <c r="F113" s="24"/>
      <c r="G113" s="24"/>
      <c r="H113" s="24"/>
      <c r="I113" s="24"/>
    </row>
    <row r="114" spans="2:9" ht="10.5">
      <c r="B114" s="24"/>
      <c r="C114" s="24"/>
      <c r="D114" s="33"/>
      <c r="E114" s="24"/>
      <c r="F114" s="24"/>
      <c r="G114" s="24"/>
      <c r="H114" s="24"/>
      <c r="I114" s="24"/>
    </row>
    <row r="115" spans="2:9" ht="10.5">
      <c r="B115" s="27"/>
      <c r="C115" s="27"/>
      <c r="D115" s="28"/>
      <c r="E115" s="29" t="s">
        <v>35</v>
      </c>
      <c r="F115" s="30">
        <f>SUM(F95:F98)</f>
        <v>129.59300000000002</v>
      </c>
      <c r="G115" s="30">
        <f>SUM(G95:G98)</f>
        <v>5.5</v>
      </c>
      <c r="H115" s="30">
        <f>SUM(H95:H98)</f>
        <v>14.149999999999999</v>
      </c>
      <c r="I115" s="30">
        <f>SUM(I95:I98)</f>
        <v>149.243</v>
      </c>
    </row>
    <row r="116" spans="2:9" ht="10.5">
      <c r="B116" s="11"/>
      <c r="C116" s="11"/>
      <c r="D116" s="32"/>
      <c r="E116" s="11"/>
      <c r="F116" s="11"/>
      <c r="G116" s="11"/>
      <c r="H116" s="11"/>
      <c r="I116" s="11"/>
    </row>
    <row r="117" spans="2:9" ht="21">
      <c r="B117" s="19" t="s">
        <v>161</v>
      </c>
      <c r="C117" s="19" t="s">
        <v>162</v>
      </c>
      <c r="D117" s="20" t="s">
        <v>163</v>
      </c>
      <c r="E117" s="21" t="s">
        <v>164</v>
      </c>
      <c r="F117" s="22">
        <v>32.009</v>
      </c>
      <c r="G117" s="23" t="s">
        <v>36</v>
      </c>
      <c r="H117" s="22">
        <v>4.215</v>
      </c>
      <c r="I117" s="22">
        <f>F117+G117+H117</f>
        <v>36.224000000000004</v>
      </c>
    </row>
    <row r="118" spans="2:9" ht="21">
      <c r="B118" s="24"/>
      <c r="C118" s="19" t="s">
        <v>165</v>
      </c>
      <c r="D118" s="20" t="s">
        <v>166</v>
      </c>
      <c r="E118" s="21" t="s">
        <v>167</v>
      </c>
      <c r="F118" s="22">
        <v>28.448</v>
      </c>
      <c r="G118" s="23" t="s">
        <v>36</v>
      </c>
      <c r="H118" s="23" t="s">
        <v>36</v>
      </c>
      <c r="I118" s="22">
        <f>F118+G118+H118</f>
        <v>28.448</v>
      </c>
    </row>
    <row r="119" spans="2:9" ht="21">
      <c r="B119" s="24"/>
      <c r="C119" s="19" t="s">
        <v>22</v>
      </c>
      <c r="D119" s="20" t="s">
        <v>168</v>
      </c>
      <c r="E119" s="24"/>
      <c r="F119" s="24"/>
      <c r="G119" s="24"/>
      <c r="H119" s="24"/>
      <c r="I119" s="24"/>
    </row>
    <row r="120" spans="2:9" ht="10.5">
      <c r="B120" s="24"/>
      <c r="C120" s="19" t="s">
        <v>96</v>
      </c>
      <c r="D120" s="20" t="s">
        <v>169</v>
      </c>
      <c r="E120" s="24"/>
      <c r="F120" s="24"/>
      <c r="G120" s="24"/>
      <c r="H120" s="24"/>
      <c r="I120" s="24"/>
    </row>
    <row r="121" spans="2:9" ht="10.5">
      <c r="B121" s="24"/>
      <c r="C121" s="24"/>
      <c r="D121" s="20" t="s">
        <v>170</v>
      </c>
      <c r="E121" s="24"/>
      <c r="F121" s="24"/>
      <c r="G121" s="24"/>
      <c r="H121" s="24"/>
      <c r="I121" s="24"/>
    </row>
    <row r="122" spans="2:9" ht="21">
      <c r="B122" s="24"/>
      <c r="C122" s="19" t="s">
        <v>171</v>
      </c>
      <c r="D122" s="20" t="s">
        <v>172</v>
      </c>
      <c r="E122" s="24"/>
      <c r="F122" s="24"/>
      <c r="G122" s="24"/>
      <c r="H122" s="24"/>
      <c r="I122" s="24"/>
    </row>
    <row r="123" spans="2:9" ht="21">
      <c r="B123" s="24"/>
      <c r="C123" s="19" t="s">
        <v>173</v>
      </c>
      <c r="D123" s="20" t="s">
        <v>174</v>
      </c>
      <c r="E123" s="24"/>
      <c r="F123" s="24"/>
      <c r="G123" s="24"/>
      <c r="H123" s="24"/>
      <c r="I123" s="24"/>
    </row>
    <row r="124" spans="2:9" ht="21">
      <c r="B124" s="24"/>
      <c r="C124" s="19" t="s">
        <v>102</v>
      </c>
      <c r="D124" s="20" t="s">
        <v>175</v>
      </c>
      <c r="E124" s="24"/>
      <c r="F124" s="24"/>
      <c r="G124" s="24"/>
      <c r="H124" s="24"/>
      <c r="I124" s="24"/>
    </row>
    <row r="125" spans="2:9" ht="10.5">
      <c r="B125" s="24"/>
      <c r="C125" s="24"/>
      <c r="D125" s="20" t="s">
        <v>176</v>
      </c>
      <c r="E125" s="24"/>
      <c r="F125" s="24"/>
      <c r="G125" s="24"/>
      <c r="H125" s="24"/>
      <c r="I125" s="24"/>
    </row>
    <row r="126" spans="2:9" ht="21">
      <c r="B126" s="24"/>
      <c r="C126" s="19" t="s">
        <v>177</v>
      </c>
      <c r="D126" s="20" t="s">
        <v>178</v>
      </c>
      <c r="E126" s="24"/>
      <c r="F126" s="24"/>
      <c r="G126" s="24"/>
      <c r="H126" s="24"/>
      <c r="I126" s="24"/>
    </row>
    <row r="127" spans="2:9" ht="10.5">
      <c r="B127" s="24"/>
      <c r="C127" s="19" t="s">
        <v>55</v>
      </c>
      <c r="D127" s="20" t="s">
        <v>179</v>
      </c>
      <c r="E127" s="24"/>
      <c r="F127" s="24"/>
      <c r="G127" s="24"/>
      <c r="H127" s="24"/>
      <c r="I127" s="24"/>
    </row>
    <row r="128" spans="2:9" ht="10.5">
      <c r="B128" s="24"/>
      <c r="C128" s="24"/>
      <c r="D128" s="20" t="s">
        <v>180</v>
      </c>
      <c r="E128" s="24"/>
      <c r="F128" s="24"/>
      <c r="G128" s="24"/>
      <c r="H128" s="24"/>
      <c r="I128" s="24"/>
    </row>
    <row r="129" spans="2:9" ht="10.5">
      <c r="B129" s="27"/>
      <c r="C129" s="27"/>
      <c r="D129" s="28"/>
      <c r="E129" s="29" t="s">
        <v>35</v>
      </c>
      <c r="F129" s="30">
        <f>SUM(F117:F118)</f>
        <v>60.457</v>
      </c>
      <c r="G129" s="29" t="s">
        <v>36</v>
      </c>
      <c r="H129" s="30">
        <f>SUM(H117:H118)</f>
        <v>4.215</v>
      </c>
      <c r="I129" s="30">
        <f>SUM(I117:I118)</f>
        <v>64.672</v>
      </c>
    </row>
    <row r="130" spans="2:9" ht="10.5">
      <c r="B130" s="11"/>
      <c r="C130" s="11"/>
      <c r="D130" s="32"/>
      <c r="E130" s="11"/>
      <c r="F130" s="11"/>
      <c r="G130" s="11"/>
      <c r="H130" s="11"/>
      <c r="I130" s="11"/>
    </row>
    <row r="131" spans="2:9" ht="21">
      <c r="B131" s="19" t="s">
        <v>181</v>
      </c>
      <c r="C131" s="19" t="s">
        <v>182</v>
      </c>
      <c r="D131" s="20" t="s">
        <v>183</v>
      </c>
      <c r="E131" s="21" t="s">
        <v>184</v>
      </c>
      <c r="F131" s="22">
        <v>25.694</v>
      </c>
      <c r="G131" s="23" t="s">
        <v>185</v>
      </c>
      <c r="H131" s="23" t="s">
        <v>185</v>
      </c>
      <c r="I131" s="22">
        <f>F131+G131+H131</f>
        <v>25.694</v>
      </c>
    </row>
    <row r="132" spans="2:9" ht="10.5">
      <c r="B132" s="24"/>
      <c r="C132" s="19" t="s">
        <v>186</v>
      </c>
      <c r="D132" s="20" t="s">
        <v>187</v>
      </c>
      <c r="E132" s="21" t="s">
        <v>188</v>
      </c>
      <c r="F132" s="22">
        <v>10.967</v>
      </c>
      <c r="G132" s="22">
        <v>5.756</v>
      </c>
      <c r="H132" s="23" t="s">
        <v>185</v>
      </c>
      <c r="I132" s="22">
        <f>F132+G132+H132</f>
        <v>16.723</v>
      </c>
    </row>
    <row r="133" spans="2:9" ht="21">
      <c r="B133" s="24"/>
      <c r="C133" s="24"/>
      <c r="D133" s="20" t="s">
        <v>189</v>
      </c>
      <c r="E133" s="24"/>
      <c r="F133" s="24"/>
      <c r="G133" s="24"/>
      <c r="H133" s="24"/>
      <c r="I133" s="24"/>
    </row>
    <row r="134" spans="2:9" ht="10.5">
      <c r="B134" s="24"/>
      <c r="C134" s="19" t="s">
        <v>190</v>
      </c>
      <c r="D134" s="20" t="s">
        <v>191</v>
      </c>
      <c r="E134" s="24"/>
      <c r="F134" s="24"/>
      <c r="G134" s="24"/>
      <c r="H134" s="24"/>
      <c r="I134" s="24"/>
    </row>
    <row r="135" spans="2:9" ht="21">
      <c r="B135" s="24"/>
      <c r="C135" s="19" t="s">
        <v>22</v>
      </c>
      <c r="D135" s="20" t="s">
        <v>192</v>
      </c>
      <c r="E135" s="24"/>
      <c r="F135" s="24"/>
      <c r="G135" s="24"/>
      <c r="H135" s="24"/>
      <c r="I135" s="24"/>
    </row>
    <row r="136" spans="2:9" ht="10.5">
      <c r="B136" s="24"/>
      <c r="C136" s="19" t="s">
        <v>96</v>
      </c>
      <c r="D136" s="20" t="s">
        <v>193</v>
      </c>
      <c r="E136" s="24"/>
      <c r="F136" s="24"/>
      <c r="G136" s="24"/>
      <c r="H136" s="24"/>
      <c r="I136" s="24"/>
    </row>
    <row r="137" spans="2:9" ht="10.5">
      <c r="B137" s="27"/>
      <c r="C137" s="27"/>
      <c r="D137" s="28"/>
      <c r="E137" s="29" t="s">
        <v>35</v>
      </c>
      <c r="F137" s="30">
        <f>SUM(F131:F132)</f>
        <v>36.661</v>
      </c>
      <c r="G137" s="30">
        <f>SUM(G131:G132)</f>
        <v>5.756</v>
      </c>
      <c r="H137" s="29" t="s">
        <v>185</v>
      </c>
      <c r="I137" s="30">
        <f>SUM(I131:I132)</f>
        <v>42.417</v>
      </c>
    </row>
    <row r="138" spans="2:9" ht="10.5">
      <c r="B138" s="11"/>
      <c r="C138" s="11"/>
      <c r="D138" s="32"/>
      <c r="E138" s="11"/>
      <c r="F138" s="11"/>
      <c r="G138" s="11"/>
      <c r="H138" s="11"/>
      <c r="I138" s="11"/>
    </row>
    <row r="139" spans="2:9" ht="10.5">
      <c r="B139" s="19" t="s">
        <v>194</v>
      </c>
      <c r="C139" s="19" t="s">
        <v>195</v>
      </c>
      <c r="D139" s="20" t="s">
        <v>196</v>
      </c>
      <c r="E139" s="21" t="s">
        <v>197</v>
      </c>
      <c r="F139" s="22">
        <v>8.957</v>
      </c>
      <c r="G139" s="23" t="s">
        <v>198</v>
      </c>
      <c r="H139" s="24"/>
      <c r="I139" s="22">
        <f>F139+G139+H139</f>
        <v>8.957</v>
      </c>
    </row>
    <row r="140" spans="2:9" ht="21">
      <c r="B140" s="24"/>
      <c r="C140" s="19" t="s">
        <v>199</v>
      </c>
      <c r="D140" s="20" t="s">
        <v>200</v>
      </c>
      <c r="E140" s="21" t="s">
        <v>54</v>
      </c>
      <c r="F140" s="22">
        <v>14.777</v>
      </c>
      <c r="G140" s="23" t="s">
        <v>198</v>
      </c>
      <c r="H140" s="24"/>
      <c r="I140" s="22">
        <f>F140+G140+H140</f>
        <v>14.777</v>
      </c>
    </row>
    <row r="141" spans="2:9" ht="10.5">
      <c r="B141" s="24"/>
      <c r="C141" s="19" t="s">
        <v>55</v>
      </c>
      <c r="D141" s="20" t="s">
        <v>201</v>
      </c>
      <c r="E141" s="24"/>
      <c r="F141" s="24"/>
      <c r="G141" s="24"/>
      <c r="H141" s="24"/>
      <c r="I141" s="24"/>
    </row>
    <row r="142" spans="2:9" ht="10.5">
      <c r="B142" s="27"/>
      <c r="C142" s="27"/>
      <c r="D142" s="28"/>
      <c r="E142" s="29" t="s">
        <v>35</v>
      </c>
      <c r="F142" s="30">
        <f>SUM(F139:F140)</f>
        <v>23.734</v>
      </c>
      <c r="G142" s="29" t="s">
        <v>198</v>
      </c>
      <c r="H142" s="27"/>
      <c r="I142" s="30">
        <f>SUM(I139:I140)</f>
        <v>23.734</v>
      </c>
    </row>
    <row r="143" spans="2:9" ht="10.5">
      <c r="B143" s="11"/>
      <c r="C143" s="11"/>
      <c r="D143" s="32"/>
      <c r="E143" s="11"/>
      <c r="F143" s="11"/>
      <c r="G143" s="11"/>
      <c r="H143" s="11"/>
      <c r="I143" s="11"/>
    </row>
    <row r="144" spans="2:9" ht="10.5">
      <c r="B144" s="19" t="s">
        <v>202</v>
      </c>
      <c r="C144" s="19" t="s">
        <v>203</v>
      </c>
      <c r="D144" s="20" t="s">
        <v>204</v>
      </c>
      <c r="E144" s="21" t="s">
        <v>205</v>
      </c>
      <c r="F144" s="22">
        <v>2.021</v>
      </c>
      <c r="G144" s="23" t="s">
        <v>198</v>
      </c>
      <c r="H144" s="24"/>
      <c r="I144" s="22">
        <f>F144+G144+H144</f>
        <v>2.021</v>
      </c>
    </row>
    <row r="145" spans="2:9" ht="10.5">
      <c r="B145" s="24"/>
      <c r="C145" s="19" t="s">
        <v>206</v>
      </c>
      <c r="D145" s="20" t="s">
        <v>207</v>
      </c>
      <c r="E145" s="21" t="s">
        <v>208</v>
      </c>
      <c r="F145" s="22">
        <v>11.722</v>
      </c>
      <c r="G145" s="23" t="s">
        <v>198</v>
      </c>
      <c r="H145" s="24"/>
      <c r="I145" s="22">
        <f>F145+G145+H145</f>
        <v>11.722</v>
      </c>
    </row>
    <row r="146" spans="2:9" ht="10.5">
      <c r="B146" s="24"/>
      <c r="C146" s="19" t="s">
        <v>55</v>
      </c>
      <c r="D146" s="20" t="s">
        <v>209</v>
      </c>
      <c r="E146" s="24"/>
      <c r="F146" s="24"/>
      <c r="G146" s="24"/>
      <c r="H146" s="24"/>
      <c r="I146" s="24"/>
    </row>
    <row r="147" spans="2:9" ht="10.5">
      <c r="B147" s="27"/>
      <c r="C147" s="27"/>
      <c r="D147" s="28"/>
      <c r="E147" s="29" t="s">
        <v>35</v>
      </c>
      <c r="F147" s="30">
        <f>SUM(F144:F145)</f>
        <v>13.742999999999999</v>
      </c>
      <c r="G147" s="29" t="s">
        <v>198</v>
      </c>
      <c r="H147" s="27"/>
      <c r="I147" s="30">
        <f>SUM(I144:I145)</f>
        <v>13.742999999999999</v>
      </c>
    </row>
    <row r="148" spans="2:9" ht="10.5">
      <c r="B148" s="11"/>
      <c r="C148" s="11"/>
      <c r="D148" s="32"/>
      <c r="E148" s="11"/>
      <c r="F148" s="11"/>
      <c r="G148" s="11"/>
      <c r="H148" s="11"/>
      <c r="I148" s="11"/>
    </row>
    <row r="149" spans="2:9" ht="10.5">
      <c r="B149" s="19" t="s">
        <v>210</v>
      </c>
      <c r="C149" s="19" t="s">
        <v>211</v>
      </c>
      <c r="D149" s="20" t="s">
        <v>212</v>
      </c>
      <c r="E149" s="21" t="s">
        <v>213</v>
      </c>
      <c r="F149" s="22">
        <v>2.027</v>
      </c>
      <c r="G149" s="23" t="s">
        <v>198</v>
      </c>
      <c r="H149" s="24"/>
      <c r="I149" s="22">
        <f>F149+G149+H149</f>
        <v>2.027</v>
      </c>
    </row>
    <row r="150" spans="2:9" ht="10.5">
      <c r="B150" s="24"/>
      <c r="C150" s="19" t="s">
        <v>214</v>
      </c>
      <c r="D150" s="20" t="s">
        <v>215</v>
      </c>
      <c r="E150" s="24"/>
      <c r="F150" s="24"/>
      <c r="G150" s="24"/>
      <c r="H150" s="24"/>
      <c r="I150" s="24"/>
    </row>
    <row r="151" spans="2:9" ht="10.5">
      <c r="B151" s="24"/>
      <c r="C151" s="19" t="s">
        <v>55</v>
      </c>
      <c r="D151" s="20" t="s">
        <v>216</v>
      </c>
      <c r="E151" s="24"/>
      <c r="F151" s="24"/>
      <c r="G151" s="24"/>
      <c r="H151" s="24"/>
      <c r="I151" s="24"/>
    </row>
    <row r="152" spans="2:9" ht="10.5">
      <c r="B152" s="27"/>
      <c r="C152" s="27"/>
      <c r="D152" s="28"/>
      <c r="E152" s="29" t="s">
        <v>35</v>
      </c>
      <c r="F152" s="30">
        <f>SUM(F149)</f>
        <v>2.027</v>
      </c>
      <c r="G152" s="29" t="s">
        <v>198</v>
      </c>
      <c r="H152" s="27"/>
      <c r="I152" s="30">
        <f>SUM(I149)</f>
        <v>2.027</v>
      </c>
    </row>
    <row r="153" spans="2:9" ht="10.5">
      <c r="B153" s="24"/>
      <c r="C153" s="24"/>
      <c r="D153" s="33"/>
      <c r="E153" s="23"/>
      <c r="F153" s="22"/>
      <c r="G153" s="23"/>
      <c r="H153" s="24"/>
      <c r="I153" s="22"/>
    </row>
    <row r="154" spans="2:9" ht="10.5">
      <c r="B154" s="19" t="s">
        <v>409</v>
      </c>
      <c r="C154" s="42" t="s">
        <v>406</v>
      </c>
      <c r="D154" s="33" t="s">
        <v>407</v>
      </c>
      <c r="E154" s="21" t="s">
        <v>91</v>
      </c>
      <c r="F154" s="22">
        <v>0.57</v>
      </c>
      <c r="G154" s="23" t="s">
        <v>198</v>
      </c>
      <c r="H154" s="24"/>
      <c r="I154" s="22">
        <f>+F154+G154+H154</f>
        <v>0.57</v>
      </c>
    </row>
    <row r="155" spans="2:10" ht="10.5">
      <c r="B155" s="39"/>
      <c r="C155" s="39"/>
      <c r="D155" s="10" t="s">
        <v>408</v>
      </c>
      <c r="E155" s="40"/>
      <c r="F155" s="22"/>
      <c r="G155" s="40"/>
      <c r="H155" s="39"/>
      <c r="I155" s="41"/>
      <c r="J155" s="39"/>
    </row>
    <row r="156" spans="2:9" ht="10.5">
      <c r="B156" s="24"/>
      <c r="C156" s="24"/>
      <c r="D156" s="33"/>
      <c r="E156" s="24"/>
      <c r="F156" s="24"/>
      <c r="G156" s="24"/>
      <c r="H156" s="24"/>
      <c r="I156" s="24"/>
    </row>
    <row r="157" spans="2:9" ht="10.5">
      <c r="B157" s="19" t="s">
        <v>405</v>
      </c>
      <c r="C157" s="19" t="s">
        <v>217</v>
      </c>
      <c r="D157" s="20" t="s">
        <v>410</v>
      </c>
      <c r="E157" s="21" t="s">
        <v>91</v>
      </c>
      <c r="F157" s="22">
        <v>6.752</v>
      </c>
      <c r="G157" s="23" t="s">
        <v>198</v>
      </c>
      <c r="H157" s="24"/>
      <c r="I157" s="22">
        <f>F157+G157+H157</f>
        <v>6.752</v>
      </c>
    </row>
    <row r="158" spans="2:9" ht="10.5">
      <c r="B158" s="24"/>
      <c r="C158" s="19" t="s">
        <v>102</v>
      </c>
      <c r="D158" s="20" t="s">
        <v>411</v>
      </c>
      <c r="E158" s="21" t="s">
        <v>218</v>
      </c>
      <c r="F158" s="22">
        <v>19.253</v>
      </c>
      <c r="G158" s="23" t="s">
        <v>198</v>
      </c>
      <c r="H158" s="24"/>
      <c r="I158" s="22">
        <f>F158+G158+H158</f>
        <v>19.253</v>
      </c>
    </row>
    <row r="159" spans="2:9" ht="10.5">
      <c r="B159" s="24"/>
      <c r="C159" s="24"/>
      <c r="D159" s="20" t="s">
        <v>219</v>
      </c>
      <c r="E159" s="21" t="s">
        <v>220</v>
      </c>
      <c r="F159" s="22">
        <v>16.157</v>
      </c>
      <c r="G159" s="23" t="s">
        <v>198</v>
      </c>
      <c r="H159" s="24"/>
      <c r="I159" s="22">
        <f>F159+G159+H159</f>
        <v>16.157</v>
      </c>
    </row>
    <row r="160" spans="2:9" ht="21">
      <c r="B160" s="24"/>
      <c r="C160" s="24"/>
      <c r="D160" s="20" t="s">
        <v>221</v>
      </c>
      <c r="E160" s="24"/>
      <c r="F160" s="24"/>
      <c r="G160" s="24"/>
      <c r="H160" s="24"/>
      <c r="I160" s="24"/>
    </row>
    <row r="161" spans="2:9" ht="10.5">
      <c r="B161" s="27"/>
      <c r="C161" s="27"/>
      <c r="D161" s="28"/>
      <c r="E161" s="29" t="s">
        <v>222</v>
      </c>
      <c r="F161" s="30">
        <f>SUM(F157:F160)</f>
        <v>42.162</v>
      </c>
      <c r="G161" s="29" t="s">
        <v>198</v>
      </c>
      <c r="H161" s="27"/>
      <c r="I161" s="30">
        <f>SUM(I157:I160)</f>
        <v>42.162</v>
      </c>
    </row>
    <row r="162" spans="2:9" ht="10.5">
      <c r="B162" s="11"/>
      <c r="C162" s="11"/>
      <c r="D162" s="32"/>
      <c r="E162" s="11"/>
      <c r="F162" s="11"/>
      <c r="G162" s="11"/>
      <c r="H162" s="11"/>
      <c r="I162" s="11"/>
    </row>
    <row r="163" spans="2:9" ht="10.5">
      <c r="B163" s="19" t="s">
        <v>223</v>
      </c>
      <c r="C163" s="19" t="s">
        <v>224</v>
      </c>
      <c r="D163" s="20" t="s">
        <v>225</v>
      </c>
      <c r="E163" s="21" t="s">
        <v>226</v>
      </c>
      <c r="F163" s="22">
        <v>2.792</v>
      </c>
      <c r="G163" s="23" t="s">
        <v>198</v>
      </c>
      <c r="H163" s="22">
        <v>6.771</v>
      </c>
      <c r="I163" s="22">
        <f>F163+G163+H163</f>
        <v>9.562999999999999</v>
      </c>
    </row>
    <row r="164" spans="2:9" ht="21">
      <c r="B164" s="24"/>
      <c r="C164" s="19" t="s">
        <v>227</v>
      </c>
      <c r="D164" s="20" t="s">
        <v>228</v>
      </c>
      <c r="E164" s="21" t="s">
        <v>229</v>
      </c>
      <c r="F164" s="22">
        <v>14.711</v>
      </c>
      <c r="G164" s="23" t="s">
        <v>198</v>
      </c>
      <c r="H164" s="24"/>
      <c r="I164" s="22">
        <f>F164+G164+H164</f>
        <v>14.711</v>
      </c>
    </row>
    <row r="165" spans="2:9" ht="21">
      <c r="B165" s="24"/>
      <c r="C165" s="19" t="s">
        <v>230</v>
      </c>
      <c r="D165" s="20" t="s">
        <v>231</v>
      </c>
      <c r="E165" s="21" t="s">
        <v>232</v>
      </c>
      <c r="F165" s="22">
        <v>11.612</v>
      </c>
      <c r="G165" s="23" t="s">
        <v>198</v>
      </c>
      <c r="H165" s="24"/>
      <c r="I165" s="22">
        <f>F165+G165+H165</f>
        <v>11.612</v>
      </c>
    </row>
    <row r="166" spans="2:9" ht="10.5">
      <c r="B166" s="24"/>
      <c r="C166" s="19" t="s">
        <v>55</v>
      </c>
      <c r="D166" s="20" t="s">
        <v>233</v>
      </c>
      <c r="E166" s="24"/>
      <c r="F166" s="24"/>
      <c r="G166" s="24"/>
      <c r="H166" s="24"/>
      <c r="I166" s="24"/>
    </row>
    <row r="167" spans="2:9" ht="10.5">
      <c r="B167" s="24"/>
      <c r="C167" s="24"/>
      <c r="D167" s="20" t="s">
        <v>234</v>
      </c>
      <c r="E167" s="24"/>
      <c r="F167" s="24"/>
      <c r="G167" s="24"/>
      <c r="H167" s="24"/>
      <c r="I167" s="24"/>
    </row>
    <row r="168" spans="2:9" ht="10.5">
      <c r="B168" s="24"/>
      <c r="C168" s="19" t="s">
        <v>177</v>
      </c>
      <c r="D168" s="20" t="s">
        <v>235</v>
      </c>
      <c r="E168" s="24"/>
      <c r="F168" s="24"/>
      <c r="G168" s="24"/>
      <c r="H168" s="24"/>
      <c r="I168" s="24"/>
    </row>
    <row r="169" spans="2:9" ht="10.5">
      <c r="B169" s="24"/>
      <c r="C169" s="19"/>
      <c r="D169" s="20"/>
      <c r="E169" s="24"/>
      <c r="F169" s="24"/>
      <c r="G169" s="24"/>
      <c r="H169" s="24"/>
      <c r="I169" s="24"/>
    </row>
    <row r="170" spans="2:9" ht="10.5">
      <c r="B170" s="24"/>
      <c r="C170" s="19"/>
      <c r="D170" s="20"/>
      <c r="E170" s="24"/>
      <c r="F170" s="24"/>
      <c r="G170" s="24"/>
      <c r="H170" s="24"/>
      <c r="I170" s="24"/>
    </row>
    <row r="171" spans="2:9" ht="10.5">
      <c r="B171" s="24"/>
      <c r="C171" s="19" t="s">
        <v>55</v>
      </c>
      <c r="D171" s="20" t="s">
        <v>236</v>
      </c>
      <c r="E171" s="24"/>
      <c r="F171" s="24"/>
      <c r="G171" s="24"/>
      <c r="H171" s="24"/>
      <c r="I171" s="24"/>
    </row>
    <row r="172" spans="2:9" ht="10.5">
      <c r="B172" s="24"/>
      <c r="C172" s="24"/>
      <c r="D172" s="20" t="s">
        <v>137</v>
      </c>
      <c r="E172" s="24"/>
      <c r="F172" s="24"/>
      <c r="G172" s="24"/>
      <c r="H172" s="24"/>
      <c r="I172" s="24"/>
    </row>
    <row r="173" spans="2:9" ht="10.5">
      <c r="B173" s="27"/>
      <c r="C173" s="27"/>
      <c r="D173" s="28"/>
      <c r="E173" s="29" t="s">
        <v>35</v>
      </c>
      <c r="F173" s="30">
        <f>SUM(F163:F165)</f>
        <v>29.115000000000002</v>
      </c>
      <c r="G173" s="29" t="s">
        <v>198</v>
      </c>
      <c r="H173" s="30">
        <f>SUM(H163:H165)</f>
        <v>6.771</v>
      </c>
      <c r="I173" s="30">
        <f>SUM(I163:I165)</f>
        <v>35.886</v>
      </c>
    </row>
    <row r="174" spans="2:9" ht="10.5">
      <c r="B174" s="11"/>
      <c r="C174" s="11"/>
      <c r="D174" s="32"/>
      <c r="E174" s="11"/>
      <c r="F174" s="11"/>
      <c r="G174" s="11"/>
      <c r="H174" s="11"/>
      <c r="I174" s="11"/>
    </row>
    <row r="175" spans="2:9" ht="10.5">
      <c r="B175" s="19" t="s">
        <v>237</v>
      </c>
      <c r="C175" s="19" t="s">
        <v>238</v>
      </c>
      <c r="D175" s="20" t="s">
        <v>239</v>
      </c>
      <c r="E175" s="21" t="s">
        <v>205</v>
      </c>
      <c r="F175" s="22">
        <v>4.078</v>
      </c>
      <c r="G175" s="23" t="s">
        <v>198</v>
      </c>
      <c r="H175" s="24"/>
      <c r="I175" s="22">
        <f>F175+G175+H175</f>
        <v>4.078</v>
      </c>
    </row>
    <row r="176" spans="2:9" ht="21">
      <c r="B176" s="24"/>
      <c r="C176" s="19" t="s">
        <v>55</v>
      </c>
      <c r="D176" s="20" t="s">
        <v>240</v>
      </c>
      <c r="E176" s="21" t="s">
        <v>241</v>
      </c>
      <c r="F176" s="22">
        <v>15.264</v>
      </c>
      <c r="G176" s="23" t="s">
        <v>198</v>
      </c>
      <c r="H176" s="24"/>
      <c r="I176" s="22">
        <f>F176+G176+H176</f>
        <v>15.264</v>
      </c>
    </row>
    <row r="177" spans="2:9" ht="10.5">
      <c r="B177" s="24"/>
      <c r="C177" s="24"/>
      <c r="D177" s="20" t="s">
        <v>242</v>
      </c>
      <c r="E177" s="24"/>
      <c r="F177" s="24"/>
      <c r="G177" s="24"/>
      <c r="H177" s="24"/>
      <c r="I177" s="24"/>
    </row>
    <row r="178" spans="2:9" ht="10.5">
      <c r="B178" s="24"/>
      <c r="C178" s="24"/>
      <c r="D178" s="20" t="s">
        <v>243</v>
      </c>
      <c r="E178" s="24"/>
      <c r="F178" s="24"/>
      <c r="G178" s="24"/>
      <c r="H178" s="24"/>
      <c r="I178" s="24"/>
    </row>
    <row r="179" spans="2:9" ht="10.5">
      <c r="B179" s="27"/>
      <c r="C179" s="27"/>
      <c r="D179" s="28"/>
      <c r="E179" s="29" t="s">
        <v>35</v>
      </c>
      <c r="F179" s="30">
        <f>SUM(F175:F176)</f>
        <v>19.342</v>
      </c>
      <c r="G179" s="29" t="s">
        <v>198</v>
      </c>
      <c r="H179" s="27"/>
      <c r="I179" s="30">
        <f>SUM(I175:I176)</f>
        <v>19.342</v>
      </c>
    </row>
    <row r="180" spans="2:9" ht="10.5">
      <c r="B180" s="11"/>
      <c r="C180" s="11"/>
      <c r="D180" s="32"/>
      <c r="E180" s="11"/>
      <c r="F180" s="11"/>
      <c r="G180" s="11"/>
      <c r="H180" s="11"/>
      <c r="I180" s="11"/>
    </row>
    <row r="181" spans="2:9" ht="21">
      <c r="B181" s="19" t="s">
        <v>244</v>
      </c>
      <c r="C181" s="25" t="s">
        <v>245</v>
      </c>
      <c r="D181" s="20" t="s">
        <v>246</v>
      </c>
      <c r="E181" s="21" t="s">
        <v>247</v>
      </c>
      <c r="F181" s="22">
        <v>33.129</v>
      </c>
      <c r="G181" s="23" t="s">
        <v>198</v>
      </c>
      <c r="H181" s="24"/>
      <c r="I181" s="22">
        <f>F181+G181+H181</f>
        <v>33.129</v>
      </c>
    </row>
    <row r="182" spans="2:9" ht="21">
      <c r="B182" s="24"/>
      <c r="C182" s="25" t="s">
        <v>83</v>
      </c>
      <c r="D182" s="20" t="s">
        <v>248</v>
      </c>
      <c r="E182" s="21" t="s">
        <v>249</v>
      </c>
      <c r="F182" s="23" t="s">
        <v>198</v>
      </c>
      <c r="G182" s="24"/>
      <c r="H182" s="22">
        <v>5.7</v>
      </c>
      <c r="I182" s="22">
        <f>F182+G182+H182</f>
        <v>5.7</v>
      </c>
    </row>
    <row r="183" spans="2:9" ht="10.5">
      <c r="B183" s="24"/>
      <c r="C183" s="19" t="s">
        <v>250</v>
      </c>
      <c r="D183" s="20" t="s">
        <v>251</v>
      </c>
      <c r="E183" s="21" t="s">
        <v>252</v>
      </c>
      <c r="F183" s="22">
        <v>20.832</v>
      </c>
      <c r="G183" s="23" t="s">
        <v>198</v>
      </c>
      <c r="H183" s="22">
        <v>5</v>
      </c>
      <c r="I183" s="22">
        <f>F183+G183+H183</f>
        <v>25.832</v>
      </c>
    </row>
    <row r="184" spans="2:9" ht="21">
      <c r="B184" s="24"/>
      <c r="C184" s="25" t="s">
        <v>55</v>
      </c>
      <c r="D184" s="20" t="s">
        <v>253</v>
      </c>
      <c r="E184" s="21" t="s">
        <v>254</v>
      </c>
      <c r="F184" s="22">
        <v>10.096</v>
      </c>
      <c r="G184" s="23" t="s">
        <v>198</v>
      </c>
      <c r="H184" s="22">
        <v>8.659</v>
      </c>
      <c r="I184" s="22">
        <f>F184+G184+H184</f>
        <v>18.755000000000003</v>
      </c>
    </row>
    <row r="185" spans="2:9" ht="21">
      <c r="B185" s="24"/>
      <c r="C185" s="18"/>
      <c r="D185" s="20" t="s">
        <v>255</v>
      </c>
      <c r="E185" s="21" t="s">
        <v>256</v>
      </c>
      <c r="F185" s="22">
        <v>20.953</v>
      </c>
      <c r="G185" s="23" t="s">
        <v>198</v>
      </c>
      <c r="H185" s="24"/>
      <c r="I185" s="22">
        <f>F185+G185+H185</f>
        <v>20.953</v>
      </c>
    </row>
    <row r="186" spans="2:9" ht="10.5">
      <c r="B186" s="24"/>
      <c r="C186" s="25" t="s">
        <v>257</v>
      </c>
      <c r="D186" s="20" t="s">
        <v>258</v>
      </c>
      <c r="E186" s="24"/>
      <c r="F186" s="24"/>
      <c r="G186" s="24"/>
      <c r="H186" s="24"/>
      <c r="I186" s="24"/>
    </row>
    <row r="187" spans="2:9" ht="10.5">
      <c r="B187" s="24"/>
      <c r="C187" s="19" t="s">
        <v>259</v>
      </c>
      <c r="D187" s="20" t="s">
        <v>260</v>
      </c>
      <c r="E187" s="24"/>
      <c r="F187" s="24"/>
      <c r="G187" s="24"/>
      <c r="H187" s="24"/>
      <c r="I187" s="24"/>
    </row>
    <row r="188" spans="2:9" ht="10.5">
      <c r="B188" s="24"/>
      <c r="C188" s="25" t="s">
        <v>32</v>
      </c>
      <c r="D188" s="20" t="s">
        <v>261</v>
      </c>
      <c r="E188" s="24"/>
      <c r="F188" s="24"/>
      <c r="G188" s="24"/>
      <c r="H188" s="24"/>
      <c r="I188" s="24"/>
    </row>
    <row r="189" spans="2:9" ht="21">
      <c r="B189" s="24"/>
      <c r="C189" s="24"/>
      <c r="D189" s="20" t="s">
        <v>262</v>
      </c>
      <c r="E189" s="24"/>
      <c r="F189" s="24"/>
      <c r="G189" s="24"/>
      <c r="H189" s="24"/>
      <c r="I189" s="24"/>
    </row>
    <row r="190" spans="2:9" ht="21">
      <c r="B190" s="24"/>
      <c r="C190" s="24"/>
      <c r="D190" s="20" t="s">
        <v>263</v>
      </c>
      <c r="E190" s="24"/>
      <c r="F190" s="24"/>
      <c r="G190" s="24"/>
      <c r="H190" s="24"/>
      <c r="I190" s="24"/>
    </row>
    <row r="191" spans="2:9" ht="21">
      <c r="B191" s="24"/>
      <c r="C191" s="24"/>
      <c r="D191" s="20" t="s">
        <v>264</v>
      </c>
      <c r="E191" s="24"/>
      <c r="F191" s="24"/>
      <c r="G191" s="24"/>
      <c r="H191" s="24"/>
      <c r="I191" s="24"/>
    </row>
    <row r="192" spans="2:9" ht="21">
      <c r="B192" s="24"/>
      <c r="C192" s="24"/>
      <c r="D192" s="20" t="s">
        <v>265</v>
      </c>
      <c r="E192" s="24"/>
      <c r="F192" s="24"/>
      <c r="G192" s="24"/>
      <c r="H192" s="24"/>
      <c r="I192" s="24"/>
    </row>
    <row r="193" spans="2:9" ht="21">
      <c r="B193" s="24"/>
      <c r="C193" s="24"/>
      <c r="D193" s="20" t="s">
        <v>266</v>
      </c>
      <c r="E193" s="24"/>
      <c r="F193" s="24"/>
      <c r="G193" s="24"/>
      <c r="H193" s="24"/>
      <c r="I193" s="24"/>
    </row>
    <row r="194" spans="2:9" ht="10.5">
      <c r="B194" s="24"/>
      <c r="C194" s="24"/>
      <c r="D194" s="20" t="s">
        <v>267</v>
      </c>
      <c r="E194" s="24"/>
      <c r="F194" s="24"/>
      <c r="G194" s="24"/>
      <c r="H194" s="24"/>
      <c r="I194" s="24"/>
    </row>
    <row r="195" spans="2:9" ht="10.5">
      <c r="B195" s="27"/>
      <c r="C195" s="27"/>
      <c r="D195" s="28"/>
      <c r="E195" s="29" t="s">
        <v>35</v>
      </c>
      <c r="F195" s="30">
        <f>SUM(F181:F185)</f>
        <v>85.01</v>
      </c>
      <c r="G195" s="29" t="s">
        <v>198</v>
      </c>
      <c r="H195" s="30">
        <f>SUM(H181:H185)</f>
        <v>19.359</v>
      </c>
      <c r="I195" s="30">
        <f>SUM(I181:I185)</f>
        <v>104.369</v>
      </c>
    </row>
    <row r="196" spans="2:9" ht="10.5">
      <c r="B196" s="11"/>
      <c r="C196" s="11"/>
      <c r="D196" s="32"/>
      <c r="E196" s="11"/>
      <c r="F196" s="11"/>
      <c r="G196" s="11"/>
      <c r="H196" s="11"/>
      <c r="I196" s="11"/>
    </row>
    <row r="197" spans="2:9" ht="10.5">
      <c r="B197" s="19" t="s">
        <v>268</v>
      </c>
      <c r="C197" s="19" t="s">
        <v>269</v>
      </c>
      <c r="D197" s="20" t="s">
        <v>270</v>
      </c>
      <c r="E197" s="21" t="s">
        <v>271</v>
      </c>
      <c r="F197" s="22">
        <v>6.376</v>
      </c>
      <c r="G197" s="23" t="s">
        <v>198</v>
      </c>
      <c r="H197" s="24"/>
      <c r="I197" s="22">
        <f>F197+G197+H197</f>
        <v>6.376</v>
      </c>
    </row>
    <row r="198" spans="2:9" ht="10.5">
      <c r="B198" s="24"/>
      <c r="C198" s="19" t="s">
        <v>55</v>
      </c>
      <c r="D198" s="20" t="s">
        <v>272</v>
      </c>
      <c r="E198" s="21" t="s">
        <v>205</v>
      </c>
      <c r="F198" s="22">
        <v>27.622</v>
      </c>
      <c r="G198" s="23" t="s">
        <v>198</v>
      </c>
      <c r="H198" s="24"/>
      <c r="I198" s="22">
        <f>F198+G198+H198</f>
        <v>27.622</v>
      </c>
    </row>
    <row r="199" spans="2:9" ht="10.5">
      <c r="B199" s="24"/>
      <c r="C199" s="24"/>
      <c r="D199" s="20" t="s">
        <v>273</v>
      </c>
      <c r="E199" s="21" t="s">
        <v>274</v>
      </c>
      <c r="F199" s="22">
        <v>19.054</v>
      </c>
      <c r="G199" s="23" t="s">
        <v>198</v>
      </c>
      <c r="H199" s="24"/>
      <c r="I199" s="22">
        <f>F199+G199+H199</f>
        <v>19.054</v>
      </c>
    </row>
    <row r="200" spans="2:9" ht="21">
      <c r="B200" s="24"/>
      <c r="C200" s="24"/>
      <c r="D200" s="20" t="s">
        <v>275</v>
      </c>
      <c r="E200" s="24"/>
      <c r="F200" s="24"/>
      <c r="G200" s="24"/>
      <c r="H200" s="24"/>
      <c r="I200" s="24"/>
    </row>
    <row r="201" spans="2:9" ht="21">
      <c r="B201" s="24"/>
      <c r="C201" s="24"/>
      <c r="D201" s="20" t="s">
        <v>276</v>
      </c>
      <c r="E201" s="24"/>
      <c r="F201" s="24"/>
      <c r="G201" s="24"/>
      <c r="H201" s="24"/>
      <c r="I201" s="24"/>
    </row>
    <row r="202" spans="2:9" ht="10.5">
      <c r="B202" s="24"/>
      <c r="C202" s="24"/>
      <c r="D202" s="20" t="s">
        <v>277</v>
      </c>
      <c r="E202" s="24"/>
      <c r="F202" s="24"/>
      <c r="G202" s="24"/>
      <c r="H202" s="24"/>
      <c r="I202" s="24"/>
    </row>
    <row r="203" spans="2:9" ht="10.5">
      <c r="B203" s="27"/>
      <c r="C203" s="27"/>
      <c r="D203" s="28"/>
      <c r="E203" s="29" t="s">
        <v>35</v>
      </c>
      <c r="F203" s="30">
        <f>SUM(F197:F199)</f>
        <v>53.05199999999999</v>
      </c>
      <c r="G203" s="29" t="s">
        <v>198</v>
      </c>
      <c r="H203" s="27"/>
      <c r="I203" s="30">
        <f>SUM(I197:I199)</f>
        <v>53.05199999999999</v>
      </c>
    </row>
    <row r="204" spans="2:9" ht="10.5">
      <c r="B204" s="11"/>
      <c r="C204" s="11"/>
      <c r="D204" s="32"/>
      <c r="E204" s="11"/>
      <c r="F204" s="11"/>
      <c r="G204" s="11"/>
      <c r="H204" s="11"/>
      <c r="I204" s="11"/>
    </row>
    <row r="205" spans="2:9" ht="10.5">
      <c r="B205" s="19" t="s">
        <v>278</v>
      </c>
      <c r="C205" s="19" t="s">
        <v>279</v>
      </c>
      <c r="D205" s="20" t="s">
        <v>280</v>
      </c>
      <c r="E205" s="21" t="s">
        <v>249</v>
      </c>
      <c r="F205" s="22">
        <v>12.412</v>
      </c>
      <c r="G205" s="22">
        <v>9.42</v>
      </c>
      <c r="H205" s="23" t="s">
        <v>198</v>
      </c>
      <c r="I205" s="22">
        <f>F205+G205+H205</f>
        <v>21.832</v>
      </c>
    </row>
    <row r="206" spans="2:9" ht="21">
      <c r="B206" s="24"/>
      <c r="C206" s="19" t="s">
        <v>281</v>
      </c>
      <c r="D206" s="20" t="s">
        <v>282</v>
      </c>
      <c r="E206" s="21" t="s">
        <v>283</v>
      </c>
      <c r="F206" s="22">
        <v>30.963</v>
      </c>
      <c r="G206" s="23" t="s">
        <v>198</v>
      </c>
      <c r="H206" s="24"/>
      <c r="I206" s="22">
        <f>F206+G206+H206</f>
        <v>30.963</v>
      </c>
    </row>
    <row r="207" spans="2:9" ht="21">
      <c r="B207" s="24"/>
      <c r="C207" s="19" t="s">
        <v>55</v>
      </c>
      <c r="D207" s="20" t="s">
        <v>284</v>
      </c>
      <c r="E207" s="21" t="s">
        <v>285</v>
      </c>
      <c r="F207" s="22">
        <v>16.199</v>
      </c>
      <c r="G207" s="23" t="s">
        <v>198</v>
      </c>
      <c r="H207" s="24"/>
      <c r="I207" s="22">
        <f>F207+G207+H207</f>
        <v>16.199</v>
      </c>
    </row>
    <row r="208" spans="2:9" ht="10.5">
      <c r="B208" s="24"/>
      <c r="C208" s="24"/>
      <c r="D208" s="20" t="s">
        <v>286</v>
      </c>
      <c r="E208" s="24"/>
      <c r="F208" s="24"/>
      <c r="G208" s="24"/>
      <c r="H208" s="24"/>
      <c r="I208" s="24"/>
    </row>
    <row r="209" spans="2:9" ht="10.5">
      <c r="B209" s="27"/>
      <c r="C209" s="27"/>
      <c r="D209" s="28"/>
      <c r="E209" s="29" t="s">
        <v>35</v>
      </c>
      <c r="F209" s="30">
        <f>SUM(F205:F207)</f>
        <v>59.574</v>
      </c>
      <c r="G209" s="30">
        <f>SUM(G205:G207)</f>
        <v>9.42</v>
      </c>
      <c r="H209" s="29" t="s">
        <v>198</v>
      </c>
      <c r="I209" s="30">
        <f>SUM(I205:I207)</f>
        <v>68.994</v>
      </c>
    </row>
    <row r="210" spans="2:9" ht="10.5">
      <c r="B210" s="11"/>
      <c r="C210" s="11"/>
      <c r="D210" s="32"/>
      <c r="E210" s="11"/>
      <c r="F210" s="11"/>
      <c r="G210" s="11"/>
      <c r="H210" s="11"/>
      <c r="I210" s="11"/>
    </row>
    <row r="211" spans="2:9" ht="21">
      <c r="B211" s="19" t="s">
        <v>287</v>
      </c>
      <c r="C211" s="19" t="s">
        <v>288</v>
      </c>
      <c r="D211" s="20" t="s">
        <v>289</v>
      </c>
      <c r="E211" s="21" t="s">
        <v>229</v>
      </c>
      <c r="F211" s="22">
        <v>16.584</v>
      </c>
      <c r="G211" s="23" t="s">
        <v>198</v>
      </c>
      <c r="H211" s="24"/>
      <c r="I211" s="22">
        <f>F211+G211+H211</f>
        <v>16.584</v>
      </c>
    </row>
    <row r="212" spans="2:9" ht="21">
      <c r="B212" s="24"/>
      <c r="C212" s="19" t="s">
        <v>55</v>
      </c>
      <c r="D212" s="20" t="s">
        <v>290</v>
      </c>
      <c r="E212" s="24"/>
      <c r="F212" s="24"/>
      <c r="G212" s="24"/>
      <c r="H212" s="24"/>
      <c r="I212" s="24"/>
    </row>
    <row r="213" spans="2:9" ht="21">
      <c r="B213" s="24"/>
      <c r="C213" s="24"/>
      <c r="D213" s="20" t="s">
        <v>291</v>
      </c>
      <c r="E213" s="24"/>
      <c r="F213" s="24"/>
      <c r="G213" s="24"/>
      <c r="H213" s="24"/>
      <c r="I213" s="24"/>
    </row>
    <row r="214" spans="2:9" ht="10.5">
      <c r="B214" s="24"/>
      <c r="C214" s="24"/>
      <c r="D214" s="20" t="s">
        <v>292</v>
      </c>
      <c r="E214" s="24"/>
      <c r="F214" s="24"/>
      <c r="G214" s="24"/>
      <c r="H214" s="24"/>
      <c r="I214" s="24"/>
    </row>
    <row r="215" spans="2:9" ht="10.5">
      <c r="B215" s="27"/>
      <c r="C215" s="27"/>
      <c r="D215" s="28"/>
      <c r="E215" s="29" t="s">
        <v>35</v>
      </c>
      <c r="F215" s="30">
        <f>SUM(F211)</f>
        <v>16.584</v>
      </c>
      <c r="G215" s="29" t="s">
        <v>198</v>
      </c>
      <c r="H215" s="27"/>
      <c r="I215" s="30">
        <f>SUM(I211)</f>
        <v>16.584</v>
      </c>
    </row>
    <row r="216" spans="2:9" ht="10.5">
      <c r="B216" s="11"/>
      <c r="C216" s="11"/>
      <c r="D216" s="32"/>
      <c r="E216" s="11"/>
      <c r="F216" s="11"/>
      <c r="G216" s="11"/>
      <c r="H216" s="11"/>
      <c r="I216" s="11"/>
    </row>
    <row r="217" spans="2:9" ht="21">
      <c r="B217" s="19" t="s">
        <v>293</v>
      </c>
      <c r="C217" s="19" t="s">
        <v>294</v>
      </c>
      <c r="D217" s="20" t="s">
        <v>295</v>
      </c>
      <c r="E217" s="21" t="s">
        <v>57</v>
      </c>
      <c r="F217" s="22">
        <v>20.075</v>
      </c>
      <c r="G217" s="23" t="s">
        <v>198</v>
      </c>
      <c r="H217" s="24"/>
      <c r="I217" s="22">
        <f>F217+G217+H217</f>
        <v>20.075</v>
      </c>
    </row>
    <row r="218" spans="2:9" ht="21">
      <c r="B218" s="24"/>
      <c r="C218" s="19" t="s">
        <v>55</v>
      </c>
      <c r="D218" s="20" t="s">
        <v>296</v>
      </c>
      <c r="E218" s="24"/>
      <c r="F218" s="24"/>
      <c r="G218" s="24"/>
      <c r="H218" s="24"/>
      <c r="I218" s="24"/>
    </row>
    <row r="219" spans="2:9" ht="21">
      <c r="B219" s="24"/>
      <c r="C219" s="24"/>
      <c r="D219" s="20" t="s">
        <v>297</v>
      </c>
      <c r="E219" s="24"/>
      <c r="F219" s="24"/>
      <c r="G219" s="24"/>
      <c r="H219" s="24"/>
      <c r="I219" s="24"/>
    </row>
    <row r="220" spans="2:9" ht="21">
      <c r="B220" s="24"/>
      <c r="C220" s="24"/>
      <c r="D220" s="20" t="s">
        <v>298</v>
      </c>
      <c r="E220" s="24"/>
      <c r="F220" s="24"/>
      <c r="G220" s="24"/>
      <c r="H220" s="24"/>
      <c r="I220" s="24"/>
    </row>
    <row r="221" spans="2:9" ht="21">
      <c r="B221" s="24"/>
      <c r="C221" s="24"/>
      <c r="D221" s="20" t="s">
        <v>299</v>
      </c>
      <c r="E221" s="24"/>
      <c r="F221" s="24"/>
      <c r="G221" s="24"/>
      <c r="H221" s="24"/>
      <c r="I221" s="24"/>
    </row>
    <row r="222" spans="2:9" ht="10.5">
      <c r="B222" s="24"/>
      <c r="C222" s="24"/>
      <c r="D222" s="20" t="s">
        <v>300</v>
      </c>
      <c r="E222" s="24"/>
      <c r="F222" s="24"/>
      <c r="G222" s="24"/>
      <c r="H222" s="24"/>
      <c r="I222" s="24"/>
    </row>
    <row r="223" spans="2:9" ht="10.5">
      <c r="B223" s="27"/>
      <c r="C223" s="27"/>
      <c r="D223" s="28"/>
      <c r="E223" s="29" t="s">
        <v>301</v>
      </c>
      <c r="F223" s="30">
        <f>SUM(F217)</f>
        <v>20.075</v>
      </c>
      <c r="G223" s="29" t="s">
        <v>198</v>
      </c>
      <c r="H223" s="27"/>
      <c r="I223" s="30">
        <f>SUM(I217)</f>
        <v>20.075</v>
      </c>
    </row>
    <row r="224" spans="2:9" ht="10.5">
      <c r="B224" s="11"/>
      <c r="C224" s="11"/>
      <c r="D224" s="32"/>
      <c r="E224" s="11"/>
      <c r="F224" s="11"/>
      <c r="G224" s="11"/>
      <c r="H224" s="11"/>
      <c r="I224" s="11"/>
    </row>
    <row r="225" spans="2:9" ht="10.5">
      <c r="B225" s="19" t="s">
        <v>302</v>
      </c>
      <c r="C225" s="19" t="s">
        <v>303</v>
      </c>
      <c r="D225" s="20" t="s">
        <v>304</v>
      </c>
      <c r="E225" s="21" t="s">
        <v>305</v>
      </c>
      <c r="F225" s="23" t="s">
        <v>198</v>
      </c>
      <c r="G225" s="22">
        <v>15.7</v>
      </c>
      <c r="H225" s="23" t="s">
        <v>198</v>
      </c>
      <c r="I225" s="22">
        <f>F225+G225+H225</f>
        <v>15.7</v>
      </c>
    </row>
    <row r="226" spans="2:9" ht="21">
      <c r="B226" s="24"/>
      <c r="C226" s="19" t="s">
        <v>32</v>
      </c>
      <c r="D226" s="20" t="s">
        <v>306</v>
      </c>
      <c r="E226" s="24"/>
      <c r="F226" s="24"/>
      <c r="G226" s="24"/>
      <c r="H226" s="24"/>
      <c r="I226" s="24"/>
    </row>
    <row r="227" spans="2:9" ht="10.5">
      <c r="B227" s="27"/>
      <c r="C227" s="27"/>
      <c r="D227" s="28"/>
      <c r="E227" s="29" t="s">
        <v>35</v>
      </c>
      <c r="F227" s="29" t="s">
        <v>198</v>
      </c>
      <c r="G227" s="30">
        <f>SUM(G225)</f>
        <v>15.7</v>
      </c>
      <c r="H227" s="29" t="s">
        <v>198</v>
      </c>
      <c r="I227" s="30">
        <f>SUM(I225)</f>
        <v>15.7</v>
      </c>
    </row>
    <row r="228" spans="2:9" ht="10.5">
      <c r="B228" s="11"/>
      <c r="C228" s="11"/>
      <c r="D228" s="32"/>
      <c r="E228" s="11"/>
      <c r="F228" s="11"/>
      <c r="G228" s="11"/>
      <c r="H228" s="11"/>
      <c r="I228" s="11"/>
    </row>
    <row r="229" spans="2:9" ht="10.5">
      <c r="B229" s="19" t="s">
        <v>307</v>
      </c>
      <c r="C229" s="19" t="s">
        <v>308</v>
      </c>
      <c r="D229" s="20" t="s">
        <v>309</v>
      </c>
      <c r="E229" s="21" t="s">
        <v>241</v>
      </c>
      <c r="F229" s="22">
        <v>34.704</v>
      </c>
      <c r="G229" s="23" t="s">
        <v>198</v>
      </c>
      <c r="H229" s="22">
        <v>0.276</v>
      </c>
      <c r="I229" s="22">
        <f>F229+G229+H229</f>
        <v>34.980000000000004</v>
      </c>
    </row>
    <row r="230" spans="2:9" ht="10.5">
      <c r="B230" s="24"/>
      <c r="C230" s="19" t="s">
        <v>281</v>
      </c>
      <c r="D230" s="20" t="s">
        <v>310</v>
      </c>
      <c r="E230" s="21" t="s">
        <v>274</v>
      </c>
      <c r="F230" s="22">
        <v>45.162</v>
      </c>
      <c r="G230" s="23" t="s">
        <v>198</v>
      </c>
      <c r="H230" s="24"/>
      <c r="I230" s="22">
        <f>F230+G230+H230</f>
        <v>45.162</v>
      </c>
    </row>
    <row r="231" spans="2:9" ht="21">
      <c r="B231" s="24"/>
      <c r="C231" s="19" t="s">
        <v>55</v>
      </c>
      <c r="D231" s="20" t="s">
        <v>311</v>
      </c>
      <c r="E231" s="21" t="s">
        <v>312</v>
      </c>
      <c r="F231" s="22">
        <v>20.464</v>
      </c>
      <c r="G231" s="23" t="s">
        <v>198</v>
      </c>
      <c r="H231" s="24"/>
      <c r="I231" s="22">
        <f>F231+G231+H231</f>
        <v>20.464</v>
      </c>
    </row>
    <row r="232" spans="2:9" ht="21">
      <c r="B232" s="24"/>
      <c r="C232" s="24"/>
      <c r="D232" s="20" t="s">
        <v>313</v>
      </c>
      <c r="E232" s="24"/>
      <c r="F232" s="24"/>
      <c r="G232" s="24"/>
      <c r="H232" s="24"/>
      <c r="I232" s="24"/>
    </row>
    <row r="233" spans="2:9" ht="10.5">
      <c r="B233" s="21" t="s">
        <v>314</v>
      </c>
      <c r="C233" s="19" t="s">
        <v>177</v>
      </c>
      <c r="D233" s="20" t="s">
        <v>315</v>
      </c>
      <c r="E233" s="24"/>
      <c r="F233" s="24"/>
      <c r="G233" s="24"/>
      <c r="H233" s="24"/>
      <c r="I233" s="24"/>
    </row>
    <row r="234" spans="2:9" ht="21">
      <c r="B234" s="24"/>
      <c r="C234" s="19" t="s">
        <v>55</v>
      </c>
      <c r="D234" s="20" t="s">
        <v>316</v>
      </c>
      <c r="E234" s="24"/>
      <c r="F234" s="24"/>
      <c r="G234" s="24"/>
      <c r="H234" s="24"/>
      <c r="I234" s="24"/>
    </row>
    <row r="235" spans="2:9" ht="10.5">
      <c r="B235" s="24"/>
      <c r="C235" s="24"/>
      <c r="D235" s="20" t="s">
        <v>317</v>
      </c>
      <c r="E235" s="24"/>
      <c r="F235" s="24"/>
      <c r="G235" s="24"/>
      <c r="H235" s="24"/>
      <c r="I235" s="24"/>
    </row>
    <row r="236" spans="2:9" ht="21">
      <c r="B236" s="24"/>
      <c r="C236" s="19" t="s">
        <v>318</v>
      </c>
      <c r="D236" s="20" t="s">
        <v>319</v>
      </c>
      <c r="E236" s="24"/>
      <c r="F236" s="24"/>
      <c r="G236" s="24"/>
      <c r="H236" s="24"/>
      <c r="I236" s="24"/>
    </row>
    <row r="237" spans="2:9" ht="10.5">
      <c r="B237" s="24"/>
      <c r="C237" s="19" t="s">
        <v>55</v>
      </c>
      <c r="D237" s="20" t="s">
        <v>320</v>
      </c>
      <c r="E237" s="24"/>
      <c r="F237" s="24"/>
      <c r="G237" s="24"/>
      <c r="H237" s="24"/>
      <c r="I237" s="24"/>
    </row>
    <row r="238" spans="2:9" ht="10.5">
      <c r="B238" s="27"/>
      <c r="C238" s="27"/>
      <c r="D238" s="28"/>
      <c r="E238" s="29" t="s">
        <v>35</v>
      </c>
      <c r="F238" s="30">
        <f>SUM(F229:F231)</f>
        <v>100.33</v>
      </c>
      <c r="G238" s="29" t="s">
        <v>198</v>
      </c>
      <c r="H238" s="30">
        <f>SUM(H229:H231)</f>
        <v>0.276</v>
      </c>
      <c r="I238" s="30">
        <f>SUM(I229:I231)</f>
        <v>100.606</v>
      </c>
    </row>
    <row r="239" spans="2:9" ht="10.5">
      <c r="B239" s="11"/>
      <c r="C239" s="11"/>
      <c r="D239" s="32"/>
      <c r="E239" s="11"/>
      <c r="F239" s="11"/>
      <c r="G239" s="11"/>
      <c r="H239" s="11"/>
      <c r="I239" s="11"/>
    </row>
    <row r="240" spans="2:9" ht="10.5">
      <c r="B240" s="19" t="s">
        <v>321</v>
      </c>
      <c r="C240" s="19" t="s">
        <v>322</v>
      </c>
      <c r="D240" s="20" t="s">
        <v>323</v>
      </c>
      <c r="E240" s="21" t="s">
        <v>324</v>
      </c>
      <c r="F240" s="22">
        <v>3.641</v>
      </c>
      <c r="G240" s="23" t="s">
        <v>198</v>
      </c>
      <c r="H240" s="24"/>
      <c r="I240" s="22">
        <f>F240+G240+H240</f>
        <v>3.641</v>
      </c>
    </row>
    <row r="241" spans="2:9" ht="21">
      <c r="B241" s="24"/>
      <c r="C241" s="19" t="s">
        <v>55</v>
      </c>
      <c r="D241" s="20" t="s">
        <v>325</v>
      </c>
      <c r="E241" s="24"/>
      <c r="F241" s="24"/>
      <c r="G241" s="24"/>
      <c r="H241" s="24"/>
      <c r="I241" s="24"/>
    </row>
    <row r="242" spans="2:9" ht="10.5">
      <c r="B242" s="27"/>
      <c r="C242" s="27"/>
      <c r="D242" s="28"/>
      <c r="E242" s="29" t="s">
        <v>35</v>
      </c>
      <c r="F242" s="30">
        <f>SUM(F240)</f>
        <v>3.641</v>
      </c>
      <c r="G242" s="29" t="s">
        <v>198</v>
      </c>
      <c r="H242" s="27"/>
      <c r="I242" s="30">
        <f>SUM(I240)</f>
        <v>3.641</v>
      </c>
    </row>
    <row r="243" spans="1:9" ht="10.5">
      <c r="A243" s="5" t="s">
        <v>326</v>
      </c>
      <c r="B243" s="11"/>
      <c r="C243" s="11"/>
      <c r="D243" s="32"/>
      <c r="E243" s="11"/>
      <c r="F243" s="11"/>
      <c r="G243" s="11"/>
      <c r="H243" s="11"/>
      <c r="I243" s="11"/>
    </row>
    <row r="244" spans="2:9" ht="21">
      <c r="B244" s="19" t="s">
        <v>327</v>
      </c>
      <c r="C244" s="19" t="s">
        <v>328</v>
      </c>
      <c r="D244" s="20" t="s">
        <v>329</v>
      </c>
      <c r="E244" s="21" t="s">
        <v>330</v>
      </c>
      <c r="F244" s="22">
        <v>3.329</v>
      </c>
      <c r="G244" s="23" t="s">
        <v>198</v>
      </c>
      <c r="H244" s="24"/>
      <c r="I244" s="22">
        <f>F244+G244+H244</f>
        <v>3.329</v>
      </c>
    </row>
    <row r="245" spans="2:9" ht="21">
      <c r="B245" s="24"/>
      <c r="C245" s="19" t="s">
        <v>102</v>
      </c>
      <c r="D245" s="20" t="s">
        <v>331</v>
      </c>
      <c r="E245" s="21" t="s">
        <v>241</v>
      </c>
      <c r="F245" s="22">
        <v>7.716</v>
      </c>
      <c r="G245" s="23" t="s">
        <v>198</v>
      </c>
      <c r="H245" s="24"/>
      <c r="I245" s="22">
        <f>F245+G245+H245</f>
        <v>7.716</v>
      </c>
    </row>
    <row r="246" spans="2:9" ht="10.5">
      <c r="B246" s="24"/>
      <c r="C246" s="24"/>
      <c r="D246" s="20" t="s">
        <v>332</v>
      </c>
      <c r="E246" s="24"/>
      <c r="F246" s="24"/>
      <c r="G246" s="24"/>
      <c r="H246" s="24"/>
      <c r="I246" s="24"/>
    </row>
    <row r="247" spans="2:9" ht="10.5">
      <c r="B247" s="27"/>
      <c r="C247" s="27"/>
      <c r="D247" s="28"/>
      <c r="E247" s="29" t="s">
        <v>35</v>
      </c>
      <c r="F247" s="30">
        <f>SUM(F244:F245)</f>
        <v>11.045</v>
      </c>
      <c r="G247" s="29" t="s">
        <v>198</v>
      </c>
      <c r="H247" s="27"/>
      <c r="I247" s="30">
        <f>SUM(I244:I245)</f>
        <v>11.045</v>
      </c>
    </row>
    <row r="248" spans="2:9" ht="10.5">
      <c r="B248" s="11"/>
      <c r="C248" s="11"/>
      <c r="D248" s="32"/>
      <c r="E248" s="11"/>
      <c r="F248" s="11"/>
      <c r="G248" s="11"/>
      <c r="H248" s="11"/>
      <c r="I248" s="11"/>
    </row>
    <row r="249" spans="2:9" ht="10.5">
      <c r="B249" s="19" t="s">
        <v>333</v>
      </c>
      <c r="C249" s="19" t="s">
        <v>334</v>
      </c>
      <c r="D249" s="20" t="s">
        <v>335</v>
      </c>
      <c r="E249" s="21" t="s">
        <v>252</v>
      </c>
      <c r="F249" s="22">
        <v>20.414</v>
      </c>
      <c r="G249" s="23" t="s">
        <v>198</v>
      </c>
      <c r="H249" s="24"/>
      <c r="I249" s="22">
        <f>F249+G249+H249</f>
        <v>20.414</v>
      </c>
    </row>
    <row r="250" spans="2:9" ht="10.5">
      <c r="B250" s="24"/>
      <c r="C250" s="19" t="s">
        <v>22</v>
      </c>
      <c r="D250" s="20" t="s">
        <v>336</v>
      </c>
      <c r="E250" s="21" t="s">
        <v>254</v>
      </c>
      <c r="F250" s="22">
        <v>7.196</v>
      </c>
      <c r="G250" s="23" t="s">
        <v>198</v>
      </c>
      <c r="H250" s="22">
        <v>2.619</v>
      </c>
      <c r="I250" s="22">
        <f>F250+G250+H250</f>
        <v>9.815</v>
      </c>
    </row>
    <row r="251" spans="2:9" ht="21">
      <c r="B251" s="24"/>
      <c r="C251" s="19" t="s">
        <v>337</v>
      </c>
      <c r="D251" s="20" t="s">
        <v>338</v>
      </c>
      <c r="E251" s="21" t="s">
        <v>274</v>
      </c>
      <c r="F251" s="22">
        <v>13.749</v>
      </c>
      <c r="G251" s="23" t="s">
        <v>198</v>
      </c>
      <c r="H251" s="24"/>
      <c r="I251" s="22">
        <f>F251+G251+H251</f>
        <v>13.749</v>
      </c>
    </row>
    <row r="252" spans="2:9" ht="10.5">
      <c r="B252" s="24"/>
      <c r="C252" s="24"/>
      <c r="D252" s="20" t="s">
        <v>339</v>
      </c>
      <c r="E252" s="24"/>
      <c r="F252" s="24"/>
      <c r="G252" s="24"/>
      <c r="H252" s="24"/>
      <c r="I252" s="24"/>
    </row>
    <row r="253" spans="2:9" ht="10.5">
      <c r="B253" s="24"/>
      <c r="C253" s="24"/>
      <c r="D253" s="20" t="s">
        <v>340</v>
      </c>
      <c r="E253" s="24"/>
      <c r="F253" s="24"/>
      <c r="G253" s="24"/>
      <c r="H253" s="24"/>
      <c r="I253" s="24"/>
    </row>
    <row r="254" spans="2:9" ht="21">
      <c r="B254" s="24"/>
      <c r="C254" s="24"/>
      <c r="D254" s="20" t="s">
        <v>341</v>
      </c>
      <c r="E254" s="24"/>
      <c r="F254" s="24"/>
      <c r="G254" s="24"/>
      <c r="H254" s="24"/>
      <c r="I254" s="24"/>
    </row>
    <row r="255" spans="2:9" ht="21">
      <c r="B255" s="24"/>
      <c r="C255" s="24"/>
      <c r="D255" s="20" t="s">
        <v>342</v>
      </c>
      <c r="E255" s="24"/>
      <c r="F255" s="24"/>
      <c r="G255" s="24"/>
      <c r="H255" s="24"/>
      <c r="I255" s="24"/>
    </row>
    <row r="256" spans="2:9" ht="21">
      <c r="B256" s="24"/>
      <c r="C256" s="24"/>
      <c r="D256" s="20" t="s">
        <v>343</v>
      </c>
      <c r="E256" s="24"/>
      <c r="F256" s="24"/>
      <c r="G256" s="24"/>
      <c r="H256" s="24"/>
      <c r="I256" s="24"/>
    </row>
    <row r="257" spans="2:9" ht="10.5">
      <c r="B257" s="24"/>
      <c r="C257" s="24"/>
      <c r="D257" s="20" t="s">
        <v>344</v>
      </c>
      <c r="E257" s="24"/>
      <c r="F257" s="24"/>
      <c r="G257" s="24"/>
      <c r="H257" s="24"/>
      <c r="I257" s="24"/>
    </row>
    <row r="258" spans="2:9" ht="10.5">
      <c r="B258" s="27"/>
      <c r="C258" s="27"/>
      <c r="D258" s="28"/>
      <c r="E258" s="29" t="s">
        <v>35</v>
      </c>
      <c r="F258" s="30">
        <f>SUM(F249:F251)</f>
        <v>41.359</v>
      </c>
      <c r="G258" s="29" t="s">
        <v>198</v>
      </c>
      <c r="H258" s="30">
        <f>SUM(H249:H251)</f>
        <v>2.619</v>
      </c>
      <c r="I258" s="30">
        <f>SUM(I249:I251)</f>
        <v>43.978</v>
      </c>
    </row>
    <row r="259" spans="2:9" ht="10.5">
      <c r="B259" s="11"/>
      <c r="C259" s="11"/>
      <c r="D259" s="32"/>
      <c r="E259" s="11"/>
      <c r="F259" s="11"/>
      <c r="G259" s="11"/>
      <c r="H259" s="11"/>
      <c r="I259" s="11"/>
    </row>
    <row r="260" spans="2:9" ht="10.5">
      <c r="B260" s="19" t="s">
        <v>345</v>
      </c>
      <c r="C260" s="19" t="s">
        <v>38</v>
      </c>
      <c r="D260" s="33"/>
      <c r="E260" s="24"/>
      <c r="F260" s="24"/>
      <c r="G260" s="24"/>
      <c r="H260" s="24"/>
      <c r="I260" s="24"/>
    </row>
    <row r="261" spans="2:9" ht="10.5">
      <c r="B261" s="27"/>
      <c r="C261" s="27"/>
      <c r="D261" s="28"/>
      <c r="E261" s="27"/>
      <c r="F261" s="27"/>
      <c r="G261" s="27"/>
      <c r="H261" s="27"/>
      <c r="I261" s="27"/>
    </row>
    <row r="262" spans="2:9" ht="10.5">
      <c r="B262" s="11"/>
      <c r="C262" s="11"/>
      <c r="D262" s="32"/>
      <c r="E262" s="11"/>
      <c r="F262" s="11"/>
      <c r="G262" s="11"/>
      <c r="H262" s="11"/>
      <c r="I262" s="11"/>
    </row>
    <row r="263" spans="2:9" ht="10.5">
      <c r="B263" s="19" t="s">
        <v>346</v>
      </c>
      <c r="C263" s="19" t="s">
        <v>38</v>
      </c>
      <c r="D263" s="33"/>
      <c r="E263" s="24"/>
      <c r="F263" s="24"/>
      <c r="G263" s="24"/>
      <c r="H263" s="24"/>
      <c r="I263" s="24"/>
    </row>
    <row r="264" spans="2:9" ht="10.5">
      <c r="B264" s="27"/>
      <c r="C264" s="27"/>
      <c r="D264" s="28"/>
      <c r="E264" s="27"/>
      <c r="F264" s="27"/>
      <c r="G264" s="27"/>
      <c r="H264" s="27"/>
      <c r="I264" s="27"/>
    </row>
    <row r="265" spans="2:9" ht="10.5">
      <c r="B265" s="11"/>
      <c r="C265" s="11"/>
      <c r="D265" s="32"/>
      <c r="E265" s="11"/>
      <c r="F265" s="11"/>
      <c r="G265" s="11"/>
      <c r="H265" s="11"/>
      <c r="I265" s="11"/>
    </row>
    <row r="266" spans="2:9" ht="10.5">
      <c r="B266" s="19" t="s">
        <v>347</v>
      </c>
      <c r="C266" s="19" t="s">
        <v>348</v>
      </c>
      <c r="D266" s="20" t="s">
        <v>349</v>
      </c>
      <c r="E266" s="21" t="s">
        <v>350</v>
      </c>
      <c r="F266" s="22">
        <v>0.815</v>
      </c>
      <c r="G266" s="23" t="s">
        <v>198</v>
      </c>
      <c r="H266" s="24"/>
      <c r="I266" s="22">
        <f>F266+G266+H266</f>
        <v>0.815</v>
      </c>
    </row>
    <row r="267" spans="2:9" ht="10.5">
      <c r="B267" s="24"/>
      <c r="C267" s="19" t="s">
        <v>351</v>
      </c>
      <c r="D267" s="20" t="s">
        <v>352</v>
      </c>
      <c r="E267" s="24"/>
      <c r="F267" s="24"/>
      <c r="G267" s="24"/>
      <c r="H267" s="24"/>
      <c r="I267" s="24"/>
    </row>
    <row r="268" spans="2:9" ht="21">
      <c r="B268" s="24"/>
      <c r="C268" s="19" t="s">
        <v>55</v>
      </c>
      <c r="D268" s="20" t="s">
        <v>353</v>
      </c>
      <c r="E268" s="24"/>
      <c r="F268" s="24"/>
      <c r="G268" s="24"/>
      <c r="H268" s="24"/>
      <c r="I268" s="24"/>
    </row>
    <row r="269" spans="2:9" ht="10.5">
      <c r="B269" s="24"/>
      <c r="C269" s="24"/>
      <c r="D269" s="20" t="s">
        <v>354</v>
      </c>
      <c r="E269" s="24"/>
      <c r="F269" s="24"/>
      <c r="G269" s="24"/>
      <c r="H269" s="24"/>
      <c r="I269" s="24"/>
    </row>
    <row r="270" spans="2:9" ht="10.5">
      <c r="B270" s="27"/>
      <c r="C270" s="27"/>
      <c r="D270" s="28"/>
      <c r="E270" s="29" t="s">
        <v>35</v>
      </c>
      <c r="F270" s="30">
        <f>SUM(F266)</f>
        <v>0.815</v>
      </c>
      <c r="G270" s="29" t="s">
        <v>198</v>
      </c>
      <c r="H270" s="27"/>
      <c r="I270" s="30">
        <f>SUM(I266)</f>
        <v>0.815</v>
      </c>
    </row>
    <row r="271" spans="2:9" ht="10.5">
      <c r="B271" s="11"/>
      <c r="C271" s="11"/>
      <c r="D271" s="32"/>
      <c r="E271" s="11"/>
      <c r="F271" s="11"/>
      <c r="G271" s="11"/>
      <c r="H271" s="11"/>
      <c r="I271" s="11"/>
    </row>
    <row r="272" spans="2:9" ht="10.5">
      <c r="B272" s="19" t="s">
        <v>355</v>
      </c>
      <c r="C272" s="19" t="s">
        <v>356</v>
      </c>
      <c r="D272" s="20" t="s">
        <v>357</v>
      </c>
      <c r="E272" s="21" t="s">
        <v>358</v>
      </c>
      <c r="F272" s="23" t="s">
        <v>198</v>
      </c>
      <c r="G272" s="24"/>
      <c r="H272" s="22">
        <v>3.065</v>
      </c>
      <c r="I272" s="22">
        <f>F272+G272+H272</f>
        <v>3.065</v>
      </c>
    </row>
    <row r="273" spans="2:9" ht="10.5">
      <c r="B273" s="24"/>
      <c r="C273" s="19" t="s">
        <v>359</v>
      </c>
      <c r="D273" s="20" t="s">
        <v>360</v>
      </c>
      <c r="E273" s="24"/>
      <c r="F273" s="24"/>
      <c r="G273" s="24"/>
      <c r="H273" s="24"/>
      <c r="I273" s="24"/>
    </row>
    <row r="274" spans="2:9" ht="10.5">
      <c r="B274" s="24"/>
      <c r="C274" s="19" t="s">
        <v>186</v>
      </c>
      <c r="D274" s="20" t="s">
        <v>361</v>
      </c>
      <c r="E274" s="24"/>
      <c r="F274" s="24"/>
      <c r="G274" s="24"/>
      <c r="H274" s="24"/>
      <c r="I274" s="24"/>
    </row>
    <row r="275" spans="2:9" ht="21">
      <c r="B275" s="24"/>
      <c r="C275" s="24"/>
      <c r="D275" s="20" t="s">
        <v>362</v>
      </c>
      <c r="E275" s="24"/>
      <c r="F275" s="24"/>
      <c r="G275" s="24"/>
      <c r="H275" s="24"/>
      <c r="I275" s="24"/>
    </row>
    <row r="276" spans="2:9" ht="10.5">
      <c r="B276" s="24"/>
      <c r="C276" s="24"/>
      <c r="D276" s="20" t="s">
        <v>363</v>
      </c>
      <c r="E276" s="24"/>
      <c r="F276" s="24"/>
      <c r="G276" s="24"/>
      <c r="H276" s="24"/>
      <c r="I276" s="24"/>
    </row>
    <row r="277" spans="2:9" ht="10.5">
      <c r="B277" s="27"/>
      <c r="C277" s="27"/>
      <c r="D277" s="28"/>
      <c r="E277" s="29" t="s">
        <v>35</v>
      </c>
      <c r="F277" s="29" t="s">
        <v>198</v>
      </c>
      <c r="G277" s="27"/>
      <c r="H277" s="30">
        <f>SUM(H272)</f>
        <v>3.065</v>
      </c>
      <c r="I277" s="30">
        <f>SUM(I272)</f>
        <v>3.065</v>
      </c>
    </row>
    <row r="278" spans="1:9" ht="10.5">
      <c r="A278" s="5" t="s">
        <v>326</v>
      </c>
      <c r="B278" s="11"/>
      <c r="C278" s="11"/>
      <c r="D278" s="32"/>
      <c r="E278" s="11"/>
      <c r="F278" s="11"/>
      <c r="G278" s="11"/>
      <c r="H278" s="11"/>
      <c r="I278" s="11"/>
    </row>
    <row r="279" spans="2:9" ht="21">
      <c r="B279" s="19" t="s">
        <v>364</v>
      </c>
      <c r="C279" s="19" t="s">
        <v>365</v>
      </c>
      <c r="D279" s="20" t="s">
        <v>366</v>
      </c>
      <c r="E279" s="21" t="s">
        <v>226</v>
      </c>
      <c r="F279" s="22">
        <v>3.901</v>
      </c>
      <c r="G279" s="23" t="s">
        <v>198</v>
      </c>
      <c r="H279" s="24"/>
      <c r="I279" s="22">
        <f>F279+G279+H279</f>
        <v>3.901</v>
      </c>
    </row>
    <row r="280" spans="2:9" ht="21">
      <c r="B280" s="24"/>
      <c r="C280" s="19" t="s">
        <v>55</v>
      </c>
      <c r="D280" s="20" t="s">
        <v>367</v>
      </c>
      <c r="E280" s="24"/>
      <c r="F280" s="24"/>
      <c r="G280" s="24"/>
      <c r="H280" s="24"/>
      <c r="I280" s="24"/>
    </row>
    <row r="281" spans="2:9" ht="10.5">
      <c r="B281" s="24"/>
      <c r="C281" s="24"/>
      <c r="D281" s="20" t="s">
        <v>368</v>
      </c>
      <c r="E281" s="24"/>
      <c r="F281" s="24"/>
      <c r="G281" s="24"/>
      <c r="H281" s="24"/>
      <c r="I281" s="24"/>
    </row>
    <row r="282" spans="2:9" ht="10.5">
      <c r="B282" s="27"/>
      <c r="C282" s="27"/>
      <c r="D282" s="28"/>
      <c r="E282" s="29" t="s">
        <v>35</v>
      </c>
      <c r="F282" s="30">
        <f>SUM(F279)</f>
        <v>3.901</v>
      </c>
      <c r="G282" s="29" t="s">
        <v>198</v>
      </c>
      <c r="H282" s="27"/>
      <c r="I282" s="30">
        <f>SUM(I279)</f>
        <v>3.901</v>
      </c>
    </row>
    <row r="283" spans="2:9" ht="10.5">
      <c r="B283" s="11"/>
      <c r="C283" s="11"/>
      <c r="D283" s="32"/>
      <c r="E283" s="11"/>
      <c r="F283" s="11"/>
      <c r="G283" s="11"/>
      <c r="H283" s="11"/>
      <c r="I283" s="11"/>
    </row>
    <row r="284" spans="2:9" ht="10.5">
      <c r="B284" s="19" t="s">
        <v>369</v>
      </c>
      <c r="C284" s="19" t="s">
        <v>38</v>
      </c>
      <c r="D284" s="33"/>
      <c r="E284" s="24"/>
      <c r="F284" s="24"/>
      <c r="G284" s="24"/>
      <c r="H284" s="24"/>
      <c r="I284" s="24"/>
    </row>
    <row r="285" spans="2:9" ht="10.5">
      <c r="B285" s="27"/>
      <c r="C285" s="27"/>
      <c r="D285" s="28"/>
      <c r="E285" s="27"/>
      <c r="F285" s="27"/>
      <c r="G285" s="27"/>
      <c r="H285" s="27"/>
      <c r="I285" s="27"/>
    </row>
    <row r="286" spans="2:9" ht="10.5">
      <c r="B286" s="11"/>
      <c r="C286" s="11"/>
      <c r="D286" s="32"/>
      <c r="E286" s="11"/>
      <c r="F286" s="11"/>
      <c r="G286" s="11"/>
      <c r="H286" s="11"/>
      <c r="I286" s="11"/>
    </row>
    <row r="287" spans="2:9" ht="10.5">
      <c r="B287" s="19" t="s">
        <v>370</v>
      </c>
      <c r="C287" s="19" t="s">
        <v>371</v>
      </c>
      <c r="D287" s="20" t="s">
        <v>372</v>
      </c>
      <c r="E287" s="21" t="s">
        <v>373</v>
      </c>
      <c r="F287" s="22">
        <v>0.218</v>
      </c>
      <c r="G287" s="24"/>
      <c r="H287" s="22">
        <v>0.831</v>
      </c>
      <c r="I287" s="22">
        <f>F287+G287+H287</f>
        <v>1.049</v>
      </c>
    </row>
    <row r="288" spans="2:9" ht="21">
      <c r="B288" s="24"/>
      <c r="C288" s="19" t="s">
        <v>374</v>
      </c>
      <c r="D288" s="20" t="s">
        <v>375</v>
      </c>
      <c r="E288" s="24"/>
      <c r="F288" s="24"/>
      <c r="G288" s="24"/>
      <c r="H288" s="24"/>
      <c r="I288" s="24"/>
    </row>
    <row r="289" spans="2:9" ht="10.5">
      <c r="B289" s="24"/>
      <c r="C289" s="19" t="s">
        <v>376</v>
      </c>
      <c r="D289" s="20" t="s">
        <v>377</v>
      </c>
      <c r="E289" s="24"/>
      <c r="F289" s="24"/>
      <c r="G289" s="24"/>
      <c r="H289" s="24"/>
      <c r="I289" s="24"/>
    </row>
    <row r="290" spans="2:9" ht="10.5">
      <c r="B290" s="27"/>
      <c r="C290" s="35" t="s">
        <v>55</v>
      </c>
      <c r="D290" s="28"/>
      <c r="E290" s="29" t="s">
        <v>35</v>
      </c>
      <c r="F290" s="30">
        <f>SUM(F287)</f>
        <v>0.218</v>
      </c>
      <c r="G290" s="27"/>
      <c r="H290" s="30">
        <f>SUM(H287)</f>
        <v>0.831</v>
      </c>
      <c r="I290" s="30">
        <f>SUM(I287)</f>
        <v>1.049</v>
      </c>
    </row>
    <row r="291" spans="2:9" ht="10.5">
      <c r="B291" s="11"/>
      <c r="C291" s="11"/>
      <c r="D291" s="32"/>
      <c r="E291" s="11"/>
      <c r="F291" s="11"/>
      <c r="G291" s="11"/>
      <c r="H291" s="11"/>
      <c r="I291" s="11"/>
    </row>
    <row r="292" spans="2:9" ht="10.5">
      <c r="B292" s="19" t="s">
        <v>378</v>
      </c>
      <c r="C292" s="19" t="s">
        <v>38</v>
      </c>
      <c r="D292" s="33"/>
      <c r="E292" s="24"/>
      <c r="F292" s="24"/>
      <c r="G292" s="24"/>
      <c r="H292" s="24"/>
      <c r="I292" s="24"/>
    </row>
    <row r="293" spans="2:9" ht="10.5">
      <c r="B293" s="27"/>
      <c r="C293" s="27"/>
      <c r="D293" s="28"/>
      <c r="E293" s="27"/>
      <c r="F293" s="27"/>
      <c r="G293" s="27"/>
      <c r="H293" s="27"/>
      <c r="I293" s="27"/>
    </row>
    <row r="294" spans="2:9" ht="10.5">
      <c r="B294" s="24"/>
      <c r="C294" s="24"/>
      <c r="D294" s="33"/>
      <c r="E294" s="24"/>
      <c r="F294" s="24"/>
      <c r="G294" s="24"/>
      <c r="H294" s="24"/>
      <c r="I294" s="24"/>
    </row>
    <row r="295" spans="2:9" ht="10.5">
      <c r="B295" s="27"/>
      <c r="C295" s="27"/>
      <c r="D295" s="28"/>
      <c r="E295" s="34" t="s">
        <v>379</v>
      </c>
      <c r="F295" s="30">
        <f>SUM(F12:F294)/2</f>
        <v>1069.3839999999996</v>
      </c>
      <c r="G295" s="30">
        <f>SUM(G12:G294)/2</f>
        <v>36.376000000000005</v>
      </c>
      <c r="H295" s="30">
        <f>SUM(H12:H294)/2</f>
        <v>63.256</v>
      </c>
      <c r="I295" s="30">
        <f>SUM(I12:I294)/2</f>
        <v>1169.016</v>
      </c>
    </row>
    <row r="301" ht="10.5">
      <c r="B301" s="6" t="s">
        <v>386</v>
      </c>
    </row>
    <row r="302" spans="2:4" ht="10.5">
      <c r="B302" s="36" t="s">
        <v>387</v>
      </c>
      <c r="C302" s="36" t="s">
        <v>400</v>
      </c>
      <c r="D302" s="36"/>
    </row>
    <row r="303" spans="2:3" ht="10.5">
      <c r="B303" s="37">
        <v>733</v>
      </c>
      <c r="C303" s="38" t="s">
        <v>398</v>
      </c>
    </row>
    <row r="304" spans="3:4" ht="10.5">
      <c r="C304" s="6" t="s">
        <v>388</v>
      </c>
      <c r="D304" s="6" t="s">
        <v>389</v>
      </c>
    </row>
    <row r="305" spans="3:4" ht="10.5">
      <c r="C305" s="6" t="s">
        <v>390</v>
      </c>
      <c r="D305" s="6" t="s">
        <v>391</v>
      </c>
    </row>
    <row r="306" ht="10.5">
      <c r="D306" s="6" t="s">
        <v>392</v>
      </c>
    </row>
    <row r="307" ht="10.5">
      <c r="D307" s="6" t="s">
        <v>393</v>
      </c>
    </row>
    <row r="309" spans="3:4" ht="10.5">
      <c r="C309" s="6" t="s">
        <v>401</v>
      </c>
      <c r="D309" s="6" t="s">
        <v>402</v>
      </c>
    </row>
    <row r="310" spans="3:4" ht="10.5">
      <c r="C310" s="6" t="s">
        <v>390</v>
      </c>
      <c r="D310" s="6" t="s">
        <v>403</v>
      </c>
    </row>
    <row r="311" ht="10.5">
      <c r="D311" s="6" t="s">
        <v>404</v>
      </c>
    </row>
    <row r="312" ht="9.75" customHeight="1"/>
    <row r="313" spans="2:3" ht="10.5">
      <c r="B313" s="37">
        <v>733</v>
      </c>
      <c r="C313" s="38" t="s">
        <v>399</v>
      </c>
    </row>
    <row r="314" spans="3:4" ht="10.5">
      <c r="C314" s="6" t="s">
        <v>380</v>
      </c>
      <c r="D314" s="6" t="s">
        <v>394</v>
      </c>
    </row>
    <row r="315" spans="3:4" ht="10.5">
      <c r="C315" s="6" t="s">
        <v>388</v>
      </c>
      <c r="D315" s="6" t="s">
        <v>395</v>
      </c>
    </row>
    <row r="316" ht="10.5">
      <c r="C316" s="6" t="s">
        <v>413</v>
      </c>
    </row>
    <row r="317" spans="3:4" ht="10.5">
      <c r="C317" s="6" t="s">
        <v>412</v>
      </c>
      <c r="D317" s="6" t="s">
        <v>396</v>
      </c>
    </row>
    <row r="318" ht="10.5">
      <c r="D318" s="6" t="s">
        <v>397</v>
      </c>
    </row>
  </sheetData>
  <printOptions/>
  <pageMargins left="0.8" right="0.25" top="0.25" bottom="0.75" header="0.5" footer="0.5"/>
  <pageSetup horizontalDpi="600" verticalDpi="600" orientation="portrait" r:id="rId1"/>
  <headerFooter alignWithMargins="0">
    <oddFooter>&amp;L&amp;D&amp;C&amp;P^&amp;Rc:\fartedes\^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Godin</cp:lastModifiedBy>
  <cp:lastPrinted>2002-01-30T19:12:02Z</cp:lastPrinted>
  <dcterms:created xsi:type="dcterms:W3CDTF">2001-11-16T12:59:22Z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